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rvr\FolderRedirection\craigb\My Documents\Covid-19\"/>
    </mc:Choice>
  </mc:AlternateContent>
  <xr:revisionPtr revIDLastSave="0" documentId="13_ncr:1_{BB255706-7674-4A3B-BE2A-4AF25122CF7F}" xr6:coauthVersionLast="44" xr6:coauthVersionMax="44" xr10:uidLastSave="{00000000-0000-0000-0000-000000000000}"/>
  <workbookProtection workbookAlgorithmName="SHA-512" workbookHashValue="TYsM8XqN8DLsq2upcZe6+OG646ec7kbLBapqKkPBrEAyGiHDUni3dWotw9dRXDPNqmmLDWU609nBBc7ESoF2hQ==" workbookSaltValue="Hm904P1u/2H8GG13a1tBLg==" workbookSpinCount="100000" lockStructure="1"/>
  <bookViews>
    <workbookView xWindow="-98" yWindow="-98" windowWidth="19396" windowHeight="10395" tabRatio="749" firstSheet="1" activeTab="6" xr2:uid="{47490102-55BA-4A10-98C7-809A16780C34}"/>
  </bookViews>
  <sheets>
    <sheet name="Instructions" sheetId="2" r:id="rId1"/>
    <sheet name="PPP Forgiveness Calculator" sheetId="3" r:id="rId2"/>
    <sheet name="Schedule A" sheetId="17" r:id="rId3"/>
    <sheet name="Schedule A Worksheet" sheetId="16" r:id="rId4"/>
    <sheet name="Non-Payroll Costs Tracker" sheetId="11" r:id="rId5"/>
    <sheet name="Payroll Accumulator" sheetId="18" r:id="rId6"/>
    <sheet name="FTE Input" sheetId="19" r:id="rId7"/>
  </sheets>
  <definedNames>
    <definedName name="_xlnm.Print_Area" localSheetId="6">'FTE Input'!$A$1:$T$64</definedName>
    <definedName name="_xlnm.Print_Area" localSheetId="0">Instructions!$A$1:$S$43</definedName>
    <definedName name="_xlnm.Print_Area" localSheetId="4">'Non-Payroll Costs Tracker'!$A$1:$O$42</definedName>
    <definedName name="_xlnm.Print_Area" localSheetId="5">'Payroll Accumulator'!$A$1:$P$115</definedName>
    <definedName name="_xlnm.Print_Area" localSheetId="1">'PPP Forgiveness Calculator'!$A$1:$H$59</definedName>
    <definedName name="_xlnm.Print_Area" localSheetId="2">'Schedule A'!$A$1:$O$65</definedName>
    <definedName name="_xlnm.Print_Area" localSheetId="3">'Schedule A Worksheet'!$A$1:$N$54</definedName>
  </definedNames>
  <calcPr calcId="191029" iterate="1" iterateCount="3276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2" i="18" l="1"/>
  <c r="C70" i="18" l="1"/>
  <c r="E85" i="18"/>
  <c r="C85" i="18"/>
  <c r="I54" i="18"/>
  <c r="D68" i="18" l="1"/>
  <c r="J51" i="17" l="1"/>
  <c r="B22" i="11" l="1"/>
  <c r="C22" i="11" s="1"/>
  <c r="B23" i="11" s="1"/>
  <c r="S52" i="18" l="1"/>
  <c r="U52" i="18"/>
  <c r="J52" i="18"/>
  <c r="M52" i="18" s="1"/>
  <c r="E40" i="18" l="1"/>
  <c r="H40" i="18" s="1"/>
  <c r="E52" i="18"/>
  <c r="E51" i="18"/>
  <c r="H51" i="18" s="1"/>
  <c r="N52" i="18" l="1"/>
  <c r="U35" i="18"/>
  <c r="U36" i="18"/>
  <c r="U37" i="18"/>
  <c r="U38" i="18"/>
  <c r="U39" i="18"/>
  <c r="U40" i="18"/>
  <c r="U41" i="18"/>
  <c r="U42" i="18"/>
  <c r="U43" i="18"/>
  <c r="U44" i="18"/>
  <c r="U45" i="18"/>
  <c r="U46" i="18"/>
  <c r="U47" i="18"/>
  <c r="U48" i="18"/>
  <c r="U49" i="18"/>
  <c r="U50" i="18"/>
  <c r="U51" i="18"/>
  <c r="U34" i="18"/>
  <c r="S35" i="18"/>
  <c r="S36" i="18"/>
  <c r="S37" i="18"/>
  <c r="S38" i="18"/>
  <c r="S39" i="18"/>
  <c r="S40" i="18"/>
  <c r="S41" i="18"/>
  <c r="S42" i="18"/>
  <c r="S43" i="18"/>
  <c r="S44" i="18"/>
  <c r="S45" i="18"/>
  <c r="S46" i="18"/>
  <c r="S47" i="18"/>
  <c r="S48" i="18"/>
  <c r="S49" i="18"/>
  <c r="S50" i="18"/>
  <c r="S51" i="18"/>
  <c r="S34" i="18"/>
  <c r="N42" i="19"/>
  <c r="O52" i="18" l="1"/>
  <c r="Y52" i="18" s="1"/>
  <c r="V52" i="18"/>
  <c r="W52" i="18" s="1"/>
  <c r="P52" i="18" l="1"/>
  <c r="X52" i="18"/>
  <c r="E35" i="18"/>
  <c r="E36" i="18"/>
  <c r="E37" i="18"/>
  <c r="E38" i="18"/>
  <c r="E39" i="18"/>
  <c r="V40" i="18"/>
  <c r="E41" i="18"/>
  <c r="E42" i="18"/>
  <c r="E43" i="18"/>
  <c r="E44" i="18"/>
  <c r="E45" i="18"/>
  <c r="E46" i="18"/>
  <c r="E47" i="18"/>
  <c r="E48" i="18"/>
  <c r="E49" i="18"/>
  <c r="E50" i="18"/>
  <c r="V51" i="18"/>
  <c r="E34" i="18"/>
  <c r="H34" i="18" s="1"/>
  <c r="H43" i="18" l="1"/>
  <c r="V43" i="18" s="1"/>
  <c r="H35" i="18"/>
  <c r="V35" i="18" s="1"/>
  <c r="H50" i="18"/>
  <c r="V50" i="18" s="1"/>
  <c r="H38" i="18"/>
  <c r="V38" i="18" s="1"/>
  <c r="H48" i="18"/>
  <c r="V48" i="18" s="1"/>
  <c r="H44" i="18"/>
  <c r="V44" i="18" s="1"/>
  <c r="H36" i="18"/>
  <c r="V36" i="18" s="1"/>
  <c r="H47" i="18"/>
  <c r="V47" i="18" s="1"/>
  <c r="H39" i="18"/>
  <c r="V39" i="18" s="1"/>
  <c r="H46" i="18"/>
  <c r="V46" i="18" s="1"/>
  <c r="H42" i="18"/>
  <c r="V42" i="18" s="1"/>
  <c r="H49" i="18"/>
  <c r="V49" i="18" s="1"/>
  <c r="H45" i="18"/>
  <c r="V45" i="18" s="1"/>
  <c r="H41" i="18"/>
  <c r="V41" i="18" s="1"/>
  <c r="H37" i="18"/>
  <c r="V37" i="18" s="1"/>
  <c r="V34" i="18"/>
  <c r="N46" i="19"/>
  <c r="J49" i="17" s="1"/>
  <c r="D30" i="16" l="1"/>
  <c r="D31" i="16" s="1"/>
  <c r="D19" i="16"/>
  <c r="D21" i="16" s="1"/>
  <c r="N23" i="11"/>
  <c r="N24" i="11"/>
  <c r="N25" i="11"/>
  <c r="N26" i="11"/>
  <c r="N27" i="11"/>
  <c r="N28" i="11"/>
  <c r="N29" i="11"/>
  <c r="N22" i="11"/>
  <c r="L42" i="16"/>
  <c r="L38" i="16"/>
  <c r="L36" i="16"/>
  <c r="L44" i="16" l="1"/>
  <c r="L40" i="16"/>
  <c r="D83" i="18" l="1"/>
  <c r="F83" i="18" s="1"/>
  <c r="D82" i="18"/>
  <c r="F82" i="18" s="1"/>
  <c r="D81" i="18"/>
  <c r="F81" i="18" s="1"/>
  <c r="D80" i="18"/>
  <c r="F80" i="18" s="1"/>
  <c r="D79" i="18"/>
  <c r="D63" i="18"/>
  <c r="D64" i="18"/>
  <c r="D65" i="18"/>
  <c r="D66" i="18"/>
  <c r="D67" i="18"/>
  <c r="D62" i="18"/>
  <c r="J26" i="17"/>
  <c r="J51" i="18"/>
  <c r="M51" i="18" s="1"/>
  <c r="N51" i="18" s="1"/>
  <c r="J50" i="18"/>
  <c r="M50" i="18" s="1"/>
  <c r="N50" i="18" s="1"/>
  <c r="J49" i="18"/>
  <c r="M49" i="18" s="1"/>
  <c r="N49" i="18" s="1"/>
  <c r="J48" i="18"/>
  <c r="M48" i="18" s="1"/>
  <c r="N48" i="18" s="1"/>
  <c r="J47" i="18"/>
  <c r="M47" i="18" s="1"/>
  <c r="J46" i="18"/>
  <c r="M46" i="18" s="1"/>
  <c r="J45" i="18"/>
  <c r="M45" i="18" s="1"/>
  <c r="J44" i="18"/>
  <c r="M44" i="18" s="1"/>
  <c r="J43" i="18"/>
  <c r="M43" i="18" s="1"/>
  <c r="J42" i="18"/>
  <c r="M42" i="18" s="1"/>
  <c r="J41" i="18"/>
  <c r="M41" i="18" s="1"/>
  <c r="J40" i="18"/>
  <c r="M40" i="18" s="1"/>
  <c r="J39" i="18"/>
  <c r="M39" i="18" s="1"/>
  <c r="J38" i="18"/>
  <c r="M38" i="18" s="1"/>
  <c r="J37" i="18"/>
  <c r="M37" i="18" s="1"/>
  <c r="J36" i="18"/>
  <c r="M36" i="18" s="1"/>
  <c r="J35" i="18"/>
  <c r="J34" i="18"/>
  <c r="B24" i="18"/>
  <c r="B28" i="18" s="1"/>
  <c r="D28" i="18" s="1"/>
  <c r="D70" i="18" l="1"/>
  <c r="C29" i="16" s="1"/>
  <c r="D85" i="18"/>
  <c r="M34" i="18"/>
  <c r="O34" i="18" s="1"/>
  <c r="J54" i="18"/>
  <c r="C18" i="16" s="1"/>
  <c r="F79" i="18"/>
  <c r="F85" i="18" s="1"/>
  <c r="J39" i="17" s="1"/>
  <c r="M35" i="18"/>
  <c r="N35" i="18" s="1"/>
  <c r="N39" i="18"/>
  <c r="W39" i="18"/>
  <c r="N43" i="18"/>
  <c r="W43" i="18"/>
  <c r="N47" i="18"/>
  <c r="W47" i="18"/>
  <c r="W51" i="18"/>
  <c r="N36" i="18"/>
  <c r="W36" i="18"/>
  <c r="N40" i="18"/>
  <c r="W40" i="18"/>
  <c r="N44" i="18"/>
  <c r="W44" i="18"/>
  <c r="W48" i="18"/>
  <c r="N37" i="18"/>
  <c r="W37" i="18"/>
  <c r="N41" i="18"/>
  <c r="W41" i="18"/>
  <c r="N45" i="18"/>
  <c r="W45" i="18"/>
  <c r="W49" i="18"/>
  <c r="N38" i="18"/>
  <c r="W38" i="18"/>
  <c r="N42" i="18"/>
  <c r="W42" i="18"/>
  <c r="N46" i="18"/>
  <c r="W46" i="18"/>
  <c r="W50" i="18"/>
  <c r="O44" i="18"/>
  <c r="Y44" i="18" s="1"/>
  <c r="O39" i="18"/>
  <c r="Y39" i="18" s="1"/>
  <c r="O51" i="18"/>
  <c r="Y51" i="18" s="1"/>
  <c r="O37" i="18"/>
  <c r="Y37" i="18" s="1"/>
  <c r="O41" i="18"/>
  <c r="Y41" i="18" s="1"/>
  <c r="O42" i="18"/>
  <c r="Y42" i="18" s="1"/>
  <c r="O50" i="18"/>
  <c r="Y50" i="18" s="1"/>
  <c r="F31" i="11"/>
  <c r="C23" i="3" s="1"/>
  <c r="X42" i="18" l="1"/>
  <c r="P37" i="18"/>
  <c r="X37" i="18"/>
  <c r="X50" i="18"/>
  <c r="X51" i="18"/>
  <c r="X39" i="18"/>
  <c r="X41" i="18"/>
  <c r="X44" i="18"/>
  <c r="W34" i="18"/>
  <c r="Y34" i="18" s="1"/>
  <c r="N34" i="18"/>
  <c r="W35" i="18"/>
  <c r="O36" i="18"/>
  <c r="Y36" i="18" s="1"/>
  <c r="P34" i="18"/>
  <c r="P42" i="18"/>
  <c r="P41" i="18"/>
  <c r="P44" i="18"/>
  <c r="P39" i="18"/>
  <c r="P50" i="18"/>
  <c r="P51" i="18"/>
  <c r="O47" i="18"/>
  <c r="Y47" i="18" s="1"/>
  <c r="O40" i="18"/>
  <c r="Y40" i="18" s="1"/>
  <c r="O35" i="18"/>
  <c r="Y35" i="18" s="1"/>
  <c r="O43" i="18"/>
  <c r="Y43" i="18" s="1"/>
  <c r="O48" i="18"/>
  <c r="Y48" i="18" s="1"/>
  <c r="O45" i="18"/>
  <c r="Y45" i="18" s="1"/>
  <c r="O38" i="18"/>
  <c r="Y38" i="18" s="1"/>
  <c r="O49" i="18"/>
  <c r="Y49" i="18" s="1"/>
  <c r="O46" i="18"/>
  <c r="Y46" i="18" s="1"/>
  <c r="C21" i="16"/>
  <c r="J14" i="17" s="1"/>
  <c r="C31" i="16"/>
  <c r="J24" i="17" s="1"/>
  <c r="N31" i="11"/>
  <c r="C24" i="3" s="1"/>
  <c r="X34" i="18" l="1"/>
  <c r="X46" i="18"/>
  <c r="X49" i="18"/>
  <c r="X43" i="18"/>
  <c r="X38" i="18"/>
  <c r="X45" i="18"/>
  <c r="X40" i="18"/>
  <c r="X48" i="18"/>
  <c r="X47" i="18"/>
  <c r="P36" i="18"/>
  <c r="X36" i="18"/>
  <c r="Y54" i="18"/>
  <c r="X35" i="18"/>
  <c r="C23" i="11"/>
  <c r="B24" i="11" s="1"/>
  <c r="C24" i="11" s="1"/>
  <c r="B25" i="11" s="1"/>
  <c r="C25" i="11" s="1"/>
  <c r="J44" i="17"/>
  <c r="P46" i="18"/>
  <c r="P47" i="18"/>
  <c r="P38" i="18"/>
  <c r="P48" i="18"/>
  <c r="P40" i="18"/>
  <c r="P49" i="18"/>
  <c r="P45" i="18"/>
  <c r="P43" i="18"/>
  <c r="P35" i="18"/>
  <c r="J16" i="17"/>
  <c r="J53" i="17" s="1"/>
  <c r="J55" i="17" s="1"/>
  <c r="X54" i="18" l="1"/>
  <c r="Y56" i="18" s="1"/>
  <c r="E18" i="16" s="1"/>
  <c r="E21" i="16" s="1"/>
  <c r="J18" i="17" s="1"/>
  <c r="C31" i="3" s="1"/>
  <c r="C21" i="3"/>
  <c r="C42" i="3" s="1"/>
  <c r="C35" i="3" l="1"/>
  <c r="E31" i="11"/>
  <c r="M31" i="11"/>
  <c r="G31" i="11"/>
  <c r="H31" i="11"/>
  <c r="I31" i="11"/>
  <c r="J31" i="11"/>
  <c r="K31" i="11"/>
  <c r="L31" i="11"/>
  <c r="C22" i="3" l="1"/>
  <c r="B26" i="11"/>
  <c r="C26" i="11" s="1"/>
  <c r="B27" i="11" l="1"/>
  <c r="C27" i="11" s="1"/>
  <c r="B28" i="11" l="1"/>
  <c r="C28" i="11" s="1"/>
  <c r="C26" i="3" l="1"/>
  <c r="C33" i="3" s="1"/>
  <c r="B29" i="11" l="1"/>
  <c r="C29" i="11" s="1"/>
  <c r="C37" i="3"/>
  <c r="C44" i="3" s="1"/>
  <c r="D48" i="3" s="1"/>
  <c r="D50" i="3" s="1"/>
</calcChain>
</file>

<file path=xl/sharedStrings.xml><?xml version="1.0" encoding="utf-8"?>
<sst xmlns="http://schemas.openxmlformats.org/spreadsheetml/2006/main" count="361" uniqueCount="270">
  <si>
    <t>How to use this calculator:</t>
  </si>
  <si>
    <t>Paycheck Protection Program (PPP) under the CARES Act</t>
  </si>
  <si>
    <t>Loan Forgiveness Calculator</t>
  </si>
  <si>
    <t>Total</t>
  </si>
  <si>
    <t>Week Start</t>
  </si>
  <si>
    <t>Week End</t>
  </si>
  <si>
    <t xml:space="preserve">Loan Forgiveness Calculator </t>
  </si>
  <si>
    <t>Covered Period</t>
  </si>
  <si>
    <t>Follow these steps:</t>
  </si>
  <si>
    <t>Enter data into the applicable section below</t>
  </si>
  <si>
    <t>NOTES:</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</si>
  <si>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</si>
  <si>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Other</t>
  </si>
  <si>
    <t>Gas</t>
  </si>
  <si>
    <t>Water</t>
  </si>
  <si>
    <t>Phone</t>
  </si>
  <si>
    <t>Internet</t>
  </si>
  <si>
    <t>Week #</t>
  </si>
  <si>
    <t>2020 Q1</t>
  </si>
  <si>
    <t>Employee</t>
  </si>
  <si>
    <t>Weeks
Paid</t>
  </si>
  <si>
    <t>Purpose:</t>
  </si>
  <si>
    <t>Most Recent Full Quarter</t>
  </si>
  <si>
    <t>to</t>
  </si>
  <si>
    <t>Report Periods to Run</t>
  </si>
  <si>
    <t>Additional instructions are included on each tab.</t>
  </si>
  <si>
    <r>
      <t xml:space="preserve">There are areas of the Act where additional clarification from the Treasury and SBA is needed. </t>
    </r>
    <r>
      <rPr>
        <b/>
        <i/>
        <sz val="16"/>
        <color theme="1"/>
        <rFont val="Calibri"/>
        <family val="2"/>
        <scheme val="minor"/>
      </rPr>
      <t>Your judgement and</t>
    </r>
    <r>
      <rPr>
        <i/>
        <sz val="16"/>
        <color theme="1"/>
        <rFont val="Calibri"/>
        <family val="2"/>
        <scheme val="minor"/>
      </rPr>
      <t xml:space="preserve"> </t>
    </r>
    <r>
      <rPr>
        <b/>
        <i/>
        <sz val="16"/>
        <color theme="1"/>
        <rFont val="Calibri"/>
        <family val="2"/>
        <scheme val="minor"/>
      </rPr>
      <t>interpretations of the Act may be necessary.</t>
    </r>
    <r>
      <rPr>
        <i/>
        <sz val="16"/>
        <color theme="1"/>
        <rFont val="Calibri"/>
        <family val="2"/>
        <scheme val="minor"/>
      </rPr>
      <t xml:space="preserve">   </t>
    </r>
  </si>
  <si>
    <t>Complete the "Payroll Accumulator" tab</t>
  </si>
  <si>
    <t>Calculate estimated loan forgiveness in the "PPP forgiveness calculator" tab</t>
  </si>
  <si>
    <t>Subject to documentation and other authoritative guidance</t>
  </si>
  <si>
    <t>These two sets of data will be compared to assess the amount of any decrease in compensation per employee.</t>
  </si>
  <si>
    <r>
      <t xml:space="preserve">2) To calculate any reduction in wages for employees making less than $100,000 (in any annualized period in 2019). A reduction of more than 25% will result in decreased loan forgiveness.  </t>
    </r>
    <r>
      <rPr>
        <i/>
        <sz val="11"/>
        <color theme="1"/>
        <rFont val="Calibri"/>
        <family val="2"/>
        <scheme val="minor"/>
      </rPr>
      <t>Sec. 1106 (b) (3)</t>
    </r>
  </si>
  <si>
    <r>
      <t xml:space="preserve">1) To track eligible payroll costs for the 8-week covered period. </t>
    </r>
    <r>
      <rPr>
        <i/>
        <sz val="11"/>
        <color rgb="FF000000"/>
        <rFont val="Calibri"/>
        <family val="2"/>
        <scheme val="minor"/>
      </rPr>
      <t xml:space="preserve"> Sec. 1106 (b) (1)</t>
    </r>
  </si>
  <si>
    <t>Remaining loan balance after forgiveness</t>
  </si>
  <si>
    <t>Net amount of eligible loan forgiveness</t>
  </si>
  <si>
    <t>Wages up to annualized $100k limit</t>
  </si>
  <si>
    <t>aicpa.org/sba.</t>
  </si>
  <si>
    <t>See links to guidance at:</t>
  </si>
  <si>
    <t>Run payroll reports by employee for the most recent full quarter</t>
  </si>
  <si>
    <t>Select your 8-week covered period</t>
  </si>
  <si>
    <t>PPP Loan Disbursement Date</t>
  </si>
  <si>
    <t>Selected start of 8-week covered period</t>
  </si>
  <si>
    <t>Business Utility Payments</t>
  </si>
  <si>
    <t>Notes on eligible non-payroll expenses:</t>
  </si>
  <si>
    <t xml:space="preserve">Only include expenses below that were in place under agreements that began before Feb. 15, 2020. </t>
  </si>
  <si>
    <t>Do not include payments for which you are not asking for forgiveness.</t>
  </si>
  <si>
    <t xml:space="preserve">Must be paid during the 8-week covered period OR incurred during the 8-week covered period AND paid on or before the next regular billing date. </t>
  </si>
  <si>
    <r>
      <t xml:space="preserve">Eligible wages does </t>
    </r>
    <r>
      <rPr>
        <b/>
        <sz val="11"/>
        <color theme="1"/>
        <rFont val="Calibri"/>
        <family val="2"/>
        <scheme val="minor"/>
      </rPr>
      <t>NOT</t>
    </r>
    <r>
      <rPr>
        <sz val="11"/>
        <color theme="1"/>
        <rFont val="Calibri"/>
        <family val="2"/>
        <scheme val="minor"/>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</si>
  <si>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t>Enter key data into the "PPP Forgiveness Calculator" tab</t>
  </si>
  <si>
    <t>Business rent or lease payments for real or personal property</t>
  </si>
  <si>
    <t xml:space="preserve">Borrowers are generally eligible for forgiveness for the payroll costs paid and payroll costs incurred during the 8-week covered period. </t>
  </si>
  <si>
    <t>Count payroll costs that were both paid and incurred only once.</t>
  </si>
  <si>
    <t>Refer to the Forgiveness Application from the SBA for additional business information to have available when completing your forgiveness application.  This will include your SBA PPP Loan number, Lender PPP loan number, and other details applicable to your specific loan.</t>
  </si>
  <si>
    <t>Business rent or lease payments</t>
  </si>
  <si>
    <t>Business mortgage interest payments</t>
  </si>
  <si>
    <t xml:space="preserve">Payroll costs </t>
  </si>
  <si>
    <t>Line 1</t>
  </si>
  <si>
    <t>Line 2</t>
  </si>
  <si>
    <t>Line 3</t>
  </si>
  <si>
    <t>Business utility payments</t>
  </si>
  <si>
    <t>Line 4</t>
  </si>
  <si>
    <t>Total eligible costs</t>
  </si>
  <si>
    <t>Adjustments for FTE and Salary/Wage Reduction</t>
  </si>
  <si>
    <t>Line 5</t>
  </si>
  <si>
    <t xml:space="preserve">Subtotal </t>
  </si>
  <si>
    <t>Line 6</t>
  </si>
  <si>
    <t>FTE reduction quotient</t>
  </si>
  <si>
    <t>Line 7</t>
  </si>
  <si>
    <t xml:space="preserve">Modified total </t>
  </si>
  <si>
    <t>Line 8</t>
  </si>
  <si>
    <t>Line 9</t>
  </si>
  <si>
    <t xml:space="preserve">Payroll cost 75% requirement </t>
  </si>
  <si>
    <t>Line 10</t>
  </si>
  <si>
    <t>Line 11</t>
  </si>
  <si>
    <t>Note: these numbers will populate as additional data is entered throughout the worksheet.</t>
  </si>
  <si>
    <t>See note 3 below</t>
  </si>
  <si>
    <r>
      <t xml:space="preserve">There are areas of the Act where additional clarification from the Treasury and SBA is needed. </t>
    </r>
    <r>
      <rPr>
        <b/>
        <i/>
        <sz val="12"/>
        <color theme="1"/>
        <rFont val="Calibri"/>
        <family val="2"/>
        <scheme val="minor"/>
      </rPr>
      <t>Your judgement and interpretations of the Act may be necessary.</t>
    </r>
    <r>
      <rPr>
        <i/>
        <sz val="12"/>
        <color theme="1"/>
        <rFont val="Calibri"/>
        <family val="2"/>
        <scheme val="minor"/>
      </rPr>
      <t xml:space="preserve">   </t>
    </r>
  </si>
  <si>
    <t>The SBA forgiveness application is online.</t>
  </si>
  <si>
    <t>Total salary/hourly wage reductions</t>
  </si>
  <si>
    <t>Note:  The alternative covered period available for payroll costs DOES NOT apply for the costs you'll be tracking on this sheet.</t>
  </si>
  <si>
    <t xml:space="preserve">Per the SBA forgiveness application released on May 15, 2020, if multiple disbursements were received, enter the date of the first disbursement. </t>
  </si>
  <si>
    <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t>
    </r>
    <r>
      <rPr>
        <b/>
        <i/>
        <sz val="9"/>
        <rFont val="Calibri"/>
        <family val="2"/>
        <scheme val="minor"/>
      </rPr>
      <t>See note 1 below.</t>
    </r>
  </si>
  <si>
    <t>Business mortgage interest on real or personal property 
(Do not include any prepayments)</t>
  </si>
  <si>
    <t>Alternative Payroll Covered Period Date</t>
  </si>
  <si>
    <t>Transportation</t>
  </si>
  <si>
    <t>Total Business Utility Payments</t>
  </si>
  <si>
    <t>Table 1</t>
  </si>
  <si>
    <t>Employee's name</t>
  </si>
  <si>
    <t>Employee identifier</t>
  </si>
  <si>
    <t>Cash compensation</t>
  </si>
  <si>
    <t>Average FTE</t>
  </si>
  <si>
    <t>Salary/Hourly Wage Reduction</t>
  </si>
  <si>
    <t>Table 2</t>
  </si>
  <si>
    <t>Loan Forgiveness Calculator (Schedule A)</t>
  </si>
  <si>
    <t>Loan Forgiveness Calculator (Schedule A worksheet)</t>
  </si>
  <si>
    <t>Loan Forgiveness Calculator (Non-payroll costs tracker)</t>
  </si>
  <si>
    <t>From Non-Payroll Costs Tracking tab</t>
  </si>
  <si>
    <t>PPP Schedule A Worksheet, Table 1 Totals</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</si>
  <si>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</si>
  <si>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</si>
  <si>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</si>
  <si>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</si>
  <si>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</si>
  <si>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</si>
  <si>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Line 9. Total amount paid to owner-employees/self-employed individual/general partners:</t>
  </si>
  <si>
    <t>Line 10. Payroll Costs (add lines 1, 4, 6, 7, 8, and 9):</t>
  </si>
  <si>
    <r>
      <t>Clarification on</t>
    </r>
    <r>
      <rPr>
        <b/>
        <sz val="11"/>
        <rFont val="Calibri"/>
        <family val="2"/>
        <scheme val="minor"/>
      </rPr>
      <t xml:space="preserve"> paid vs. incurre</t>
    </r>
    <r>
      <rPr>
        <sz val="11"/>
        <rFont val="Calibri"/>
        <family val="2"/>
        <scheme val="minor"/>
      </rPr>
      <t>d per the SBA forgiveness application released on May 15, 2020:</t>
    </r>
  </si>
  <si>
    <r>
      <t xml:space="preserve">Payroll costs are considered </t>
    </r>
    <r>
      <rPr>
        <b/>
        <sz val="11"/>
        <rFont val="Calibri"/>
        <family val="2"/>
        <scheme val="minor"/>
      </rPr>
      <t>paid</t>
    </r>
    <r>
      <rPr>
        <sz val="11"/>
        <rFont val="Calibri"/>
        <family val="2"/>
        <scheme val="minor"/>
      </rPr>
      <t xml:space="preserve"> on the day that paychecks are distributed or the Borrower originates an ACH credit transaction.</t>
    </r>
  </si>
  <si>
    <r>
      <t>Payroll costs are considered</t>
    </r>
    <r>
      <rPr>
        <b/>
        <sz val="11"/>
        <rFont val="Calibri"/>
        <family val="2"/>
        <scheme val="minor"/>
      </rPr>
      <t xml:space="preserve"> incurred</t>
    </r>
    <r>
      <rPr>
        <sz val="11"/>
        <rFont val="Calibri"/>
        <family val="2"/>
        <scheme val="minor"/>
      </rPr>
      <t xml:space="preserve"> on the day that the employee’s pay is earned. Payroll costs incurred but not paid during the Borrower’s last pay period of the 8-week covered period are eligible for forgiveness if paid on or before the next regular payroll date. Otherwise, payroll costs must be paid during the 8-week covered period. </t>
    </r>
  </si>
  <si>
    <r>
      <t xml:space="preserve">Employee Identifier </t>
    </r>
    <r>
      <rPr>
        <b/>
        <sz val="9"/>
        <rFont val="Calibri"/>
        <family val="2"/>
        <scheme val="minor"/>
      </rPr>
      <t>(i.e. last 4 digits of social security number)</t>
    </r>
  </si>
  <si>
    <t>Covered Period or Alternative Covered Period</t>
  </si>
  <si>
    <t>Gross Wages Paid (See note 1 below)</t>
  </si>
  <si>
    <r>
      <rPr>
        <b/>
        <sz val="11"/>
        <rFont val="Calibri"/>
        <family val="2"/>
        <scheme val="minor"/>
      </rPr>
      <t>Note 1: Eligible wages</t>
    </r>
    <r>
      <rPr>
        <sz val="11"/>
        <rFont val="Calibri"/>
        <family val="2"/>
        <scheme val="minor"/>
      </rPr>
      <t xml:space="preserve"> includes gross salary, gross wages, gross tips, gross commissions, paid leave (vacation, family, medical or sick - exception noted below) and allowances for dismissal or separation paid OR incurred during the 8-week covered period selected by the borrower. </t>
    </r>
  </si>
  <si>
    <r>
      <t xml:space="preserve">Note 2: Employees who earned greater than $100,000 - </t>
    </r>
    <r>
      <rPr>
        <sz val="11"/>
        <color theme="1"/>
        <rFont val="Calibri"/>
        <family val="2"/>
        <scheme val="minor"/>
      </rPr>
      <t xml:space="preserve">Employees who earned more than $100,000 in any period in 2019 are excluded from the salary reduction calculation. </t>
    </r>
    <r>
      <rPr>
        <b/>
        <sz val="11"/>
        <color theme="1"/>
        <rFont val="Calibri"/>
        <family val="2"/>
        <scheme val="minor"/>
      </rPr>
      <t xml:space="preserve"> Weekly: $1,923; Bi-weekly: $3,846;  Semi-monthly: $4,167; Monthly: $8,333</t>
    </r>
  </si>
  <si>
    <t>Information for Table 2 of PPP Schedule A worksheet</t>
  </si>
  <si>
    <t>Compensation paid to owners</t>
  </si>
  <si>
    <r>
      <t xml:space="preserve">Eligible wages </t>
    </r>
    <r>
      <rPr>
        <u/>
        <sz val="11"/>
        <color theme="1"/>
        <rFont val="Calibri"/>
        <family val="2"/>
        <scheme val="minor"/>
      </rPr>
      <t xml:space="preserve">does not include </t>
    </r>
    <r>
      <rPr>
        <sz val="11"/>
        <color theme="1"/>
        <rFont val="Calibri"/>
        <family val="2"/>
        <scheme val="minor"/>
      </rPr>
      <t>payments to independent contractors.</t>
    </r>
  </si>
  <si>
    <t xml:space="preserve">Information for Table 1 of PPP Schedule A worksheet </t>
  </si>
  <si>
    <t>Gross Wages Paid (See Note 1 below)</t>
  </si>
  <si>
    <t>Average Annual Salary or Hourly wage for Feb. 15 thru April 26, 2020 (Step 2b)</t>
  </si>
  <si>
    <t>Average Annual Salary or Hourly Wage (Step 1a)</t>
  </si>
  <si>
    <t>Calculate 75% of Salary/ Hourly Wage for prior quarter (Step 3a)</t>
  </si>
  <si>
    <r>
      <rPr>
        <b/>
        <sz val="11"/>
        <color theme="1"/>
        <rFont val="Calibri"/>
        <family val="2"/>
        <scheme val="minor"/>
      </rPr>
      <t>Note 4: Average FTE</t>
    </r>
    <r>
      <rPr>
        <sz val="11"/>
        <color theme="1"/>
        <rFont val="Calibri"/>
        <family val="2"/>
        <scheme val="minor"/>
      </rPr>
      <t xml:space="preserve"> -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</si>
  <si>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Covered/ Alternative Salary/ Wage  % compared to Prior Quarter (Step 1 C = 1a/1b)</t>
  </si>
  <si>
    <t>3) To calculate whether safe harbor was met for any employee</t>
  </si>
  <si>
    <t>Schedule A Worksheet - Box 1</t>
  </si>
  <si>
    <t>Schedule A Worksheet - Box 4</t>
  </si>
  <si>
    <t>Total amount paid to owner-employees/self-employed individual/general partners</t>
  </si>
  <si>
    <t xml:space="preserve">This amount may not be included in the schedules above. </t>
  </si>
  <si>
    <t>Schedule A Line 9</t>
  </si>
  <si>
    <r>
      <rPr>
        <b/>
        <sz val="11"/>
        <color theme="1"/>
        <rFont val="Calibri"/>
        <family val="2"/>
        <scheme val="minor"/>
      </rPr>
      <t>Note 3: Assumption regarding cap on previous quarter wages -</t>
    </r>
    <r>
      <rPr>
        <sz val="11"/>
        <color theme="1"/>
        <rFont val="Calibri"/>
        <family val="2"/>
        <scheme val="minor"/>
      </rPr>
      <t xml:space="preserve"> Because wages in the covered or alternative covered period are capped at $15,385 per employee, </t>
    </r>
    <r>
      <rPr>
        <b/>
        <sz val="11"/>
        <color rgb="FFFF0000"/>
        <rFont val="Calibri"/>
        <family val="2"/>
        <scheme val="minor"/>
      </rPr>
      <t xml:space="preserve">this calculator assumes that cap also applies to the prior quarter. </t>
    </r>
    <r>
      <rPr>
        <sz val="11"/>
        <color theme="1"/>
        <rFont val="Calibri"/>
        <family val="2"/>
        <scheme val="minor"/>
      </rPr>
      <t xml:space="preserve"> The SBA guidance issued to date does not clarify.  AICPA recommends SBA issue clarified instructions for this comparison.</t>
    </r>
  </si>
  <si>
    <t>Total from Payroll Accumulator</t>
  </si>
  <si>
    <r>
      <rPr>
        <b/>
        <sz val="11"/>
        <color theme="1"/>
        <rFont val="Calibri"/>
        <family val="2"/>
        <scheme val="minor"/>
      </rPr>
      <t xml:space="preserve">Note 1: FTE Reduction Exceptions - </t>
    </r>
    <r>
      <rPr>
        <sz val="11"/>
        <color theme="1"/>
        <rFont val="Calibri"/>
        <family val="2"/>
        <scheme val="minor"/>
      </rPr>
      <t>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t>
    </r>
  </si>
  <si>
    <t>Wages up to annualized $100k limit (A)</t>
  </si>
  <si>
    <t>See Note 6 below for information</t>
  </si>
  <si>
    <t>Will carry over from Payroll Accumulator</t>
  </si>
  <si>
    <t>Will carry over from Schedule A worksheet</t>
  </si>
  <si>
    <t>From Schedule A tab</t>
  </si>
  <si>
    <r>
      <t>Wages up to annualized $100k limit (</t>
    </r>
    <r>
      <rPr>
        <b/>
        <sz val="11"/>
        <rFont val="Calibri"/>
        <family val="2"/>
        <scheme val="minor"/>
      </rPr>
      <t>See Note 3 below for AICPA Assumption)</t>
    </r>
  </si>
  <si>
    <t xml:space="preserve">Blue cells indicate user input cells. </t>
  </si>
  <si>
    <t>The SBA forgiveness application is online here.</t>
  </si>
  <si>
    <t>Blue cells indicate input cells</t>
  </si>
  <si>
    <t xml:space="preserve">Green cells will carry over to PPP Forgiveness Calculator </t>
  </si>
  <si>
    <t xml:space="preserve">To summarize Schedule A provided in the SBA PPP Loan Forgiveness Application released on May 15, 2020. </t>
  </si>
  <si>
    <t xml:space="preserve">To summarize the Schedule A worksheet provided in the SBA PPP Loan Forgiveness Application released on May 15, 2020. </t>
  </si>
  <si>
    <t>To track non-payroll eligible expenses for the 8-week period following loan funding.</t>
  </si>
  <si>
    <t xml:space="preserve">Green cells are ultimately carried over to the "PPP Forgiveness Calculator" tab, where the final estimated loan forgiveness will be calculated. </t>
  </si>
  <si>
    <t>Green cells will carry over to other applicable worksheets</t>
  </si>
  <si>
    <t>Complete the "Non-Payroll Costs Tracker" tab</t>
  </si>
  <si>
    <r>
      <rPr>
        <b/>
        <sz val="9"/>
        <color theme="1"/>
        <rFont val="Calibri"/>
        <family val="2"/>
        <scheme val="minor"/>
      </rPr>
      <t>Note 1 - Alternative covered period:</t>
    </r>
    <r>
      <rPr>
        <sz val="9"/>
        <color theme="1"/>
        <rFont val="Calibri"/>
        <family val="2"/>
        <scheme val="minor"/>
      </rPr>
      <t xml:space="preserve"> Borrowers who elect to use the Alternative Payroll Covered Period must apply the Alternative Payroll Covered Period wherever there is a reference in the forgiveness application to “the Covered Period or the Alternative Payroll Covered Period.” However, Borrowers must apply the Covered Period (not the Alternative Payroll Covered Period) wherever there is a reference in the application to “the Covered Period” only.</t>
    </r>
  </si>
  <si>
    <t>Complete the "FTE Input" tab</t>
  </si>
  <si>
    <t xml:space="preserve">To summarize FTE documentation per the SBA forgiveness application released on May 15, 2020.  </t>
  </si>
  <si>
    <t>Total From FTE Input</t>
  </si>
  <si>
    <r>
      <rPr>
        <b/>
        <sz val="11"/>
        <color theme="1"/>
        <rFont val="Calibri"/>
        <family val="2"/>
        <scheme val="minor"/>
      </rPr>
      <t>Step 1.</t>
    </r>
    <r>
      <rPr>
        <sz val="11"/>
        <color theme="1"/>
        <rFont val="Calibri"/>
        <family val="2"/>
        <scheme val="minor"/>
      </rPr>
      <t xml:space="preserve"> Enter the borrower’s total average FTE between February 15, 2020 and April 26, 2020. Follow the same method that was used to calculate Average FTE above.</t>
    </r>
  </si>
  <si>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t>
    </r>
  </si>
  <si>
    <t>FTE Reduction Safe Harbor</t>
  </si>
  <si>
    <r>
      <rPr>
        <b/>
        <sz val="11"/>
        <color theme="1"/>
        <rFont val="Calibri"/>
        <family val="2"/>
        <scheme val="minor"/>
      </rPr>
      <t xml:space="preserve">Step 1. </t>
    </r>
    <r>
      <rPr>
        <sz val="11"/>
        <color theme="1"/>
        <rFont val="Calibri"/>
        <family val="2"/>
        <scheme val="minor"/>
      </rPr>
      <t>Enter the borrower’s total average FTE between February 15, 2020 and April 26, 2020. Follow the same method that was used to calculate Average FTE above.</t>
    </r>
  </si>
  <si>
    <r>
      <rPr>
        <b/>
        <sz val="11"/>
        <color theme="1"/>
        <rFont val="Calibri"/>
        <family val="2"/>
        <scheme val="minor"/>
      </rPr>
      <t xml:space="preserve">Step 2. </t>
    </r>
    <r>
      <rPr>
        <sz val="11"/>
        <color theme="1"/>
        <rFont val="Calibri"/>
        <family val="2"/>
        <scheme val="minor"/>
      </rPr>
      <t xml:space="preserve">Enter the borrower’s total FTE in the Borrower’s pay period inclusive of February 15, 2020. Follow the same method that was used in step 1. </t>
    </r>
  </si>
  <si>
    <r>
      <rPr>
        <b/>
        <sz val="11"/>
        <color theme="1"/>
        <rFont val="Calibri"/>
        <family val="2"/>
        <scheme val="minor"/>
      </rPr>
      <t>Step 4.</t>
    </r>
    <r>
      <rPr>
        <sz val="11"/>
        <color theme="1"/>
        <rFont val="Calibri"/>
        <family val="2"/>
        <scheme val="minor"/>
      </rPr>
      <t xml:space="preserve"> Enter the borrower’s total FTE as of June 30, 2020.</t>
    </r>
  </si>
  <si>
    <r>
      <t xml:space="preserve">There are areas of the Act where additional clarification from the Treasury and SBA is needed. </t>
    </r>
    <r>
      <rPr>
        <b/>
        <i/>
        <sz val="16"/>
        <color theme="1"/>
        <rFont val="Calibri"/>
        <family val="2"/>
        <scheme val="minor"/>
      </rPr>
      <t>Your judgement and interpretations of the Act may be necessary.</t>
    </r>
    <r>
      <rPr>
        <i/>
        <sz val="16"/>
        <color theme="1"/>
        <rFont val="Calibri"/>
        <family val="2"/>
        <scheme val="minor"/>
      </rPr>
      <t xml:space="preserve">   </t>
    </r>
  </si>
  <si>
    <r>
      <rPr>
        <b/>
        <sz val="11"/>
        <color theme="1"/>
        <rFont val="Calibri"/>
        <family val="2"/>
        <scheme val="minor"/>
      </rPr>
      <t xml:space="preserve">Step 5. </t>
    </r>
    <r>
      <rPr>
        <sz val="11"/>
        <color theme="1"/>
        <rFont val="Calibri"/>
        <family val="2"/>
        <scheme val="minor"/>
      </rPr>
      <t>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</si>
  <si>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t>See Payroll Accumulator tab for detailed information</t>
  </si>
  <si>
    <r>
      <t>* For employees who were employed at any point during the covered period or alternative covered period whose principal place of residence is in the US; and
* received compensation at an annualized rate of</t>
    </r>
    <r>
      <rPr>
        <b/>
        <sz val="11"/>
        <color rgb="FFFF0000"/>
        <rFont val="Calibri"/>
        <family val="2"/>
        <scheme val="minor"/>
      </rPr>
      <t xml:space="preserve"> less than or equal to $100,000 for all pay periods in 2019 or were not employed at any point in 2019</t>
    </r>
    <r>
      <rPr>
        <sz val="11"/>
        <color theme="1"/>
        <rFont val="Calibri"/>
        <family val="2"/>
        <scheme val="minor"/>
      </rPr>
      <t>.</t>
    </r>
  </si>
  <si>
    <t>Will carry over from FTE Input</t>
  </si>
  <si>
    <r>
      <rPr>
        <b/>
        <sz val="11"/>
        <color theme="1"/>
        <rFont val="Calibri"/>
        <family val="2"/>
        <scheme val="minor"/>
      </rPr>
      <t xml:space="preserve">Line 1. </t>
    </r>
    <r>
      <rPr>
        <sz val="11"/>
        <color theme="1"/>
        <rFont val="Calibri"/>
        <family val="2"/>
        <scheme val="minor"/>
      </rPr>
      <t>Enter Cash Compensation (Box 1) from PPP Schedule A Worksheet, Table 1</t>
    </r>
  </si>
  <si>
    <r>
      <rPr>
        <b/>
        <sz val="11"/>
        <color theme="1"/>
        <rFont val="Calibri"/>
        <family val="2"/>
        <scheme val="minor"/>
      </rPr>
      <t>Line 2.</t>
    </r>
    <r>
      <rPr>
        <sz val="11"/>
        <color theme="1"/>
        <rFont val="Calibri"/>
        <family val="2"/>
        <scheme val="minor"/>
      </rPr>
      <t xml:space="preserve"> Enter Average FTE (Box 2) from PPP Schedule A Worksheet, Table 1</t>
    </r>
  </si>
  <si>
    <r>
      <rPr>
        <b/>
        <sz val="11"/>
        <color theme="1"/>
        <rFont val="Calibri"/>
        <family val="2"/>
        <scheme val="minor"/>
      </rPr>
      <t>Line 3.</t>
    </r>
    <r>
      <rPr>
        <sz val="11"/>
        <color theme="1"/>
        <rFont val="Calibri"/>
        <family val="2"/>
        <scheme val="minor"/>
      </rPr>
      <t xml:space="preserve"> Enter Salary/Hourly Wage Reduction (Box 3) from PPP Schedule A Worksheet, Table 1</t>
    </r>
  </si>
  <si>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i/>
        <sz val="11"/>
        <color rgb="FFFF0000"/>
        <rFont val="Calibri"/>
        <family val="2"/>
        <scheme val="minor"/>
      </rPr>
      <t>Line 3 will become zero based on the functionality of this spreadsheet, if applicable</t>
    </r>
  </si>
  <si>
    <r>
      <rPr>
        <b/>
        <sz val="11"/>
        <color theme="1"/>
        <rFont val="Calibri"/>
        <family val="2"/>
        <scheme val="minor"/>
      </rPr>
      <t>Line 4.</t>
    </r>
    <r>
      <rPr>
        <sz val="11"/>
        <color theme="1"/>
        <rFont val="Calibri"/>
        <family val="2"/>
        <scheme val="minor"/>
      </rPr>
      <t xml:space="preserve"> Enter Cash Compensation (Box 4) from PPP Schedule A Worksheet, Table 2</t>
    </r>
  </si>
  <si>
    <r>
      <rPr>
        <b/>
        <sz val="11"/>
        <color theme="1"/>
        <rFont val="Calibri"/>
        <family val="2"/>
        <scheme val="minor"/>
      </rPr>
      <t>Line 5.</t>
    </r>
    <r>
      <rPr>
        <sz val="11"/>
        <color theme="1"/>
        <rFont val="Calibri"/>
        <family val="2"/>
        <scheme val="minor"/>
      </rPr>
      <t xml:space="preserve"> Enter Average FTE (Box 5) from PPP Schedule A Worksheet, Table 2</t>
    </r>
  </si>
  <si>
    <r>
      <rPr>
        <b/>
        <sz val="11"/>
        <color theme="1"/>
        <rFont val="Calibri"/>
        <family val="2"/>
        <scheme val="minor"/>
      </rPr>
      <t>Line 6.</t>
    </r>
    <r>
      <rPr>
        <sz val="11"/>
        <color theme="1"/>
        <rFont val="Calibri"/>
        <family val="2"/>
        <scheme val="minor"/>
      </rPr>
      <t xml:space="preserve"> Total amount paid  for employer contributions for employee health insurance</t>
    </r>
  </si>
  <si>
    <r>
      <rPr>
        <b/>
        <sz val="11"/>
        <color theme="1"/>
        <rFont val="Calibri"/>
        <family val="2"/>
        <scheme val="minor"/>
      </rPr>
      <t xml:space="preserve">Line 7. </t>
    </r>
    <r>
      <rPr>
        <sz val="11"/>
        <color theme="1"/>
        <rFont val="Calibri"/>
        <family val="2"/>
        <scheme val="minor"/>
      </rPr>
      <t>Total amount paid  for employer contributions to employee retirement plans</t>
    </r>
  </si>
  <si>
    <r>
      <rPr>
        <b/>
        <sz val="11"/>
        <color theme="1"/>
        <rFont val="Calibri"/>
        <family val="2"/>
        <scheme val="minor"/>
      </rPr>
      <t xml:space="preserve">Line 8. </t>
    </r>
    <r>
      <rPr>
        <sz val="11"/>
        <color theme="1"/>
        <rFont val="Calibri"/>
        <family val="2"/>
        <scheme val="minor"/>
      </rPr>
      <t>Total amount paid by Borrower for employer state and local taxes assessed on employee compensation</t>
    </r>
  </si>
  <si>
    <t>Will carry to PPP Forgiveness Calculator</t>
  </si>
  <si>
    <r>
      <rPr>
        <b/>
        <sz val="11"/>
        <color theme="1"/>
        <rFont val="Calibri"/>
        <family val="2"/>
        <scheme val="minor"/>
      </rPr>
      <t>Line 11.</t>
    </r>
    <r>
      <rPr>
        <sz val="11"/>
        <color theme="1"/>
        <rFont val="Calibri"/>
        <family val="2"/>
        <scheme val="minor"/>
      </rPr>
      <t xml:space="preserve"> Average FTE during the Borrower’s chosen reference period</t>
    </r>
  </si>
  <si>
    <r>
      <rPr>
        <b/>
        <sz val="11"/>
        <color theme="1"/>
        <rFont val="Calibri"/>
        <family val="2"/>
        <scheme val="minor"/>
      </rPr>
      <t xml:space="preserve">Line 12. </t>
    </r>
    <r>
      <rPr>
        <sz val="11"/>
        <color theme="1"/>
        <rFont val="Calibri"/>
        <family val="2"/>
        <scheme val="minor"/>
      </rPr>
      <t>Total Average FTE (add lines 2 and 5)</t>
    </r>
  </si>
  <si>
    <r>
      <rPr>
        <b/>
        <sz val="11"/>
        <color theme="1"/>
        <rFont val="Calibri"/>
        <family val="2"/>
        <scheme val="minor"/>
      </rPr>
      <t>Line 13.</t>
    </r>
    <r>
      <rPr>
        <sz val="11"/>
        <color theme="1"/>
        <rFont val="Calibri"/>
        <family val="2"/>
        <scheme val="minor"/>
      </rPr>
      <t xml:space="preserve"> FTE Reduction Quotient (divide line 12 by line 11) or will become 1.0 if FTE Safe Harbor is met</t>
    </r>
  </si>
  <si>
    <t>Generated from FTE Input</t>
  </si>
  <si>
    <t>Green cells carried over from applicable worksheets</t>
  </si>
  <si>
    <t xml:space="preserve">Do not include owner-employees, self-employed individuals, or partners </t>
  </si>
  <si>
    <t>Do not include owner-employees, self-employed individuals or partners</t>
  </si>
  <si>
    <t>PPP Loan Amount</t>
  </si>
  <si>
    <r>
      <t xml:space="preserve">Forgiveness amount </t>
    </r>
    <r>
      <rPr>
        <sz val="9"/>
        <color theme="1"/>
        <rFont val="Calibri"/>
        <family val="2"/>
        <scheme val="minor"/>
      </rPr>
      <t>(smallest of line 8, 9 and 10)</t>
    </r>
  </si>
  <si>
    <t>(1)</t>
  </si>
  <si>
    <t>Enter the following for employees who:
-Were employed at any point during the covered period or alternative covered period whose principal place of residence is in the US; and</t>
  </si>
  <si>
    <r>
      <t xml:space="preserve">Received compensation at an annualized rate of </t>
    </r>
    <r>
      <rPr>
        <b/>
        <sz val="11"/>
        <color rgb="FFFF0000"/>
        <rFont val="Calibri"/>
        <family val="2"/>
        <scheme val="minor"/>
      </rPr>
      <t>less than or equal to $100,000</t>
    </r>
    <r>
      <rPr>
        <b/>
        <sz val="11"/>
        <color theme="1"/>
        <rFont val="Calibri"/>
        <family val="2"/>
        <scheme val="minor"/>
      </rPr>
      <t xml:space="preserve"> for all pay periods in 2019 </t>
    </r>
    <r>
      <rPr>
        <b/>
        <sz val="11"/>
        <color rgb="FFFF0000"/>
        <rFont val="Calibri"/>
        <family val="2"/>
        <scheme val="minor"/>
      </rPr>
      <t>or were not employed at any point in 2019</t>
    </r>
  </si>
  <si>
    <r>
      <t>Received compensation at an annualized rate</t>
    </r>
    <r>
      <rPr>
        <b/>
        <sz val="11"/>
        <color rgb="FFFF0000"/>
        <rFont val="Calibri"/>
        <family val="2"/>
        <scheme val="minor"/>
      </rPr>
      <t xml:space="preserve"> more than $100,000 for any pay period in 2019.</t>
    </r>
  </si>
  <si>
    <t xml:space="preserve">NOTE: Owners are not included in FTEs per the SBA Forgiveness Application released on May 15, 2020. </t>
  </si>
  <si>
    <t>a. The average number of FTE employees on payroll employed by the Borrower between February 15, 2019 and June 30, 2019:</t>
  </si>
  <si>
    <t xml:space="preserve">c. The average number of FTE employees on payroll employed by the Borrower between February 15, 2019 and June 30, 2019; </t>
  </si>
  <si>
    <t>Comment on average number of FTE calculation in this section:</t>
  </si>
  <si>
    <r>
      <t xml:space="preserve">The original language in this section indicates to calculate the average number of FTE employees </t>
    </r>
    <r>
      <rPr>
        <b/>
        <sz val="11"/>
        <color theme="1"/>
        <rFont val="Calibri"/>
        <family val="2"/>
        <scheme val="minor"/>
      </rPr>
      <t>per month</t>
    </r>
    <r>
      <rPr>
        <sz val="11"/>
        <color theme="1"/>
        <rFont val="Calibri"/>
        <family val="2"/>
        <scheme val="minor"/>
      </rPr>
      <t xml:space="preserve">. However, as demonstrated in the section below, other areas of the application simply ask for a total average of FTEs. Due to the complexities of calculating a monthly average FTE and inconsistency within the application, we recommend applying the total average number of FTE employees in this section. </t>
    </r>
  </si>
  <si>
    <t>This section populates from the FTE input tab.</t>
  </si>
  <si>
    <r>
      <rPr>
        <b/>
        <sz val="11"/>
        <color theme="1"/>
        <rFont val="Calibri"/>
        <family val="2"/>
        <scheme val="minor"/>
      </rPr>
      <t xml:space="preserve">Only include in Table 2 employees who: </t>
    </r>
    <r>
      <rPr>
        <sz val="11"/>
        <color theme="1"/>
        <rFont val="Calibri"/>
        <family val="2"/>
        <scheme val="minor"/>
      </rPr>
      <t xml:space="preserve">
-employees who were employed at any point during the covered period or alternative covered period whose principal place of residence is in the US; and
-received compensation at an annualized rate </t>
    </r>
    <r>
      <rPr>
        <b/>
        <sz val="11"/>
        <color rgb="FFFF0000"/>
        <rFont val="Calibri"/>
        <family val="2"/>
        <scheme val="minor"/>
      </rPr>
      <t>more than $100,000 for any pay period in 2019.</t>
    </r>
  </si>
  <si>
    <r>
      <rPr>
        <b/>
        <sz val="11"/>
        <color theme="1"/>
        <rFont val="Calibri"/>
        <family val="2"/>
        <scheme val="minor"/>
      </rPr>
      <t xml:space="preserve">Note 2: Average FTE </t>
    </r>
    <r>
      <rPr>
        <sz val="11"/>
        <color theme="1"/>
        <rFont val="Calibri"/>
        <family val="2"/>
        <scheme val="minor"/>
      </rPr>
      <t>-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</si>
  <si>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8 week pro-rated 2019 compensation - Not to exceed $15,385
(B)</t>
  </si>
  <si>
    <t>Lesser of (A) or (B)</t>
  </si>
  <si>
    <t>Comparative Period: You are allowed to select the period you use. The comparison period with fewer FTEs will help maximize loan forgiveness.</t>
  </si>
  <si>
    <t>This section is generated by the FTE Input tracker.</t>
  </si>
  <si>
    <t xml:space="preserve">If you have reduced the number of employees or the average paid hours of your employees between January 1, 2020 and the end of the Covered Period, this will generate 0 and lines 11 and 12 will be completed. </t>
  </si>
  <si>
    <t>If you have not, line 13 will become 1.0</t>
  </si>
  <si>
    <t>b. The average number of FTE employees on payroll employed by the Borrower between January 1, 2020 and February 29, 2020;</t>
  </si>
  <si>
    <t>Businesses not in operation in 2019, must select this period</t>
  </si>
  <si>
    <t>See note 1 below</t>
  </si>
  <si>
    <t>between January 1, 2020 and February 29, 2020; OR any consecutive twelve week 
period between May 1, 2019 and September 15, 2019.</t>
  </si>
  <si>
    <t xml:space="preserve">  EIDL Emergency Grant</t>
  </si>
  <si>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 </t>
    </r>
    <r>
      <rPr>
        <sz val="11"/>
        <color rgb="FFFF0000"/>
        <rFont val="Calibri"/>
        <family val="2"/>
        <scheme val="minor"/>
      </rPr>
      <t xml:space="preserve">This spreadsheet will complete this Step. </t>
    </r>
  </si>
  <si>
    <r>
      <rPr>
        <b/>
        <sz val="11"/>
        <color theme="1"/>
        <rFont val="Calibri"/>
        <family val="2"/>
        <scheme val="minor"/>
      </rPr>
      <t>Step 5.</t>
    </r>
    <r>
      <rPr>
        <sz val="11"/>
        <color theme="1"/>
        <rFont val="Calibri"/>
        <family val="2"/>
        <scheme val="minor"/>
      </rPr>
      <t xml:space="preserve">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r>
      <rPr>
        <sz val="11"/>
        <color rgb="FFFF0000"/>
        <rFont val="Calibri"/>
        <family val="2"/>
        <scheme val="minor"/>
      </rPr>
      <t xml:space="preserve">  This spreadsheet will complete this Step. </t>
    </r>
  </si>
  <si>
    <r>
      <t xml:space="preserve">The total costs cannot exceed 25% of the total forgiveness amount. </t>
    </r>
    <r>
      <rPr>
        <i/>
        <sz val="11"/>
        <color theme="1"/>
        <rFont val="Calibri"/>
        <family val="2"/>
        <scheme val="minor"/>
      </rPr>
      <t>This limitation will be applied in the "PPP Forgiveness Calculator" tab.</t>
    </r>
  </si>
  <si>
    <t>Electricity</t>
  </si>
  <si>
    <r>
      <rPr>
        <b/>
        <sz val="12"/>
        <color theme="1"/>
        <rFont val="Calibri"/>
        <family val="2"/>
        <scheme val="minor"/>
      </rPr>
      <t>NOTE:</t>
    </r>
    <r>
      <rPr>
        <sz val="12"/>
        <color theme="1"/>
        <rFont val="Calibri"/>
        <family val="2"/>
        <scheme val="minor"/>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 or other documentation of payment will be required. For additional details on documentation requirements for forgiveness, refer to the SBA forgiveness application released on May 15, 2020.  Disbursing eligible costs from a separate account may assist in the documentation process.</t>
    </r>
  </si>
  <si>
    <t>Exclude employees whose principal place of residence is not in the United States</t>
  </si>
  <si>
    <t>Annual Salary or Hourly wage as of Feb. 15 (Step 2a)</t>
  </si>
  <si>
    <r>
      <t xml:space="preserve"> Annual Salary or Hourly wage as of June 30, 2020 (Step 2c)
</t>
    </r>
    <r>
      <rPr>
        <b/>
        <sz val="11"/>
        <color rgb="FFFF0000"/>
        <rFont val="Calibri"/>
        <family val="2"/>
        <scheme val="minor"/>
      </rPr>
      <t>See Note 8</t>
    </r>
  </si>
  <si>
    <t>Percentage of covered period wages less than 75% of prior quarter</t>
  </si>
  <si>
    <t>Is 2c greater than or equal to 2a?</t>
  </si>
  <si>
    <t>If hourly, average # hours worked per week during 8-week covered period</t>
  </si>
  <si>
    <t>If hourly, average # hours worked per week Jan 1 - March 31, 2020 (Step 3c)</t>
  </si>
  <si>
    <t>Salary/Hourly Wage Reduction after  Safe Harbor</t>
  </si>
  <si>
    <t>Paid Hourly (H); Salary (S); Other (O) 
This must be done to drive correct calculations in the following columns (See Note 4 below)</t>
  </si>
  <si>
    <r>
      <t xml:space="preserve">Run payroll reports by employee for the 8 week covered period or alternative covered period. </t>
    </r>
    <r>
      <rPr>
        <i/>
        <sz val="11"/>
        <color rgb="FF000000"/>
        <rFont val="Calibri"/>
        <family val="2"/>
        <scheme val="minor"/>
      </rPr>
      <t>See AICPA recommendation to SBA below.</t>
    </r>
  </si>
  <si>
    <t>Annual Salary/ Hourly Wage Reduction (Step 3b) (3a - 1a)</t>
  </si>
  <si>
    <t>For Hourly workers (Steps 3c and 3d) (# hours in Q1 x Reduction in 3a x 8 wks)</t>
  </si>
  <si>
    <t>For Salaried workers (Step 3e) (Salary reduction in 3b x 8 wks/52 wks)</t>
  </si>
  <si>
    <t xml:space="preserve">There are various time frames for which FTE data is needed. This worksheet will accumulate data the borrower should calculate following the information presented in the application. Be sure to thoroughly document your calculations and retain that documentation for the application process. Use a consistent methodology through all time periods to calculate FTEs. See Note 2 below for details on how to calculate FTE. </t>
  </si>
  <si>
    <t>The average number of FTE employees on payroll employed by the Borrower during the covered period or alternative covered period:</t>
  </si>
  <si>
    <t xml:space="preserve"> Wage
Change (Step 1a - Step 1b)
</t>
  </si>
  <si>
    <t xml:space="preserve">Is 2b greater than or equal to 2a? </t>
  </si>
  <si>
    <r>
      <t xml:space="preserve">* For employees who were employed at any point during the covered period or alternative covered period whose principal place of residence is in the US; and
* received compensation at an annualized rate of </t>
    </r>
    <r>
      <rPr>
        <b/>
        <sz val="11"/>
        <color rgb="FFFF0000"/>
        <rFont val="Calibri"/>
        <family val="2"/>
        <scheme val="minor"/>
      </rPr>
      <t>more than $100,000 for any pay period in 2019.</t>
    </r>
  </si>
  <si>
    <t>FTE Reduction Exceptions</t>
  </si>
  <si>
    <t>Enter as a positive number</t>
  </si>
  <si>
    <r>
      <t xml:space="preserve">OR - </t>
    </r>
    <r>
      <rPr>
        <b/>
        <sz val="11"/>
        <color rgb="FFFF0000"/>
        <rFont val="Calibri"/>
        <family val="2"/>
        <scheme val="minor"/>
      </rPr>
      <t>For seasonal employers only, SELECT YES FROM THE PULL DOWN LIST HERE</t>
    </r>
    <r>
      <rPr>
        <b/>
        <sz val="11"/>
        <color theme="1"/>
        <rFont val="Calibri"/>
        <family val="2"/>
        <scheme val="minor"/>
      </rPr>
      <t xml:space="preserve"> </t>
    </r>
    <r>
      <rPr>
        <b/>
        <sz val="11"/>
        <color rgb="FFFF0000"/>
        <rFont val="Calibri"/>
        <family val="2"/>
        <scheme val="minor"/>
      </rPr>
      <t>----------------------------------------------------------------------------------------------------------------------------------------------------------------------------------------------------&gt;</t>
    </r>
  </si>
  <si>
    <t xml:space="preserve">NOTE: This protectected worksheet will allow you to add rows for additional employees. After a row is added you must drag the formula down from the cells above. </t>
  </si>
  <si>
    <t>Helpful Hints</t>
  </si>
  <si>
    <t xml:space="preserve">Formulas in this spreadsheet are locked to maintain the integrity of the equations as they flow through the document. However, the ability to adjust rows and columns is not a locked feature. Depending on the sizing of a screen, certain rows or columns may appear cut off. Please re-size the applicable rows and columns as necessary to adjust to your computer's screen. </t>
  </si>
  <si>
    <t>*</t>
  </si>
  <si>
    <t xml:space="preserve">Line 1 payroll costs divided by .75 </t>
  </si>
  <si>
    <r>
      <rPr>
        <b/>
        <sz val="11"/>
        <color theme="1"/>
        <rFont val="Calibri"/>
        <family val="2"/>
        <scheme val="minor"/>
      </rPr>
      <t>Only include in Table 1 employees who:</t>
    </r>
    <r>
      <rPr>
        <sz val="11"/>
        <color theme="1"/>
        <rFont val="Calibri"/>
        <family val="2"/>
        <scheme val="minor"/>
      </rPr>
      <t xml:space="preserve">
-were employed at any point during the covered period or alternative covered period whose principal place of residence is in the US; and
-received compensation at an annualized rate of</t>
    </r>
    <r>
      <rPr>
        <sz val="11"/>
        <color rgb="FFFF0000"/>
        <rFont val="Calibri"/>
        <family val="2"/>
        <scheme val="minor"/>
      </rPr>
      <t xml:space="preserve"> </t>
    </r>
    <r>
      <rPr>
        <b/>
        <sz val="11"/>
        <color rgb="FFFF0000"/>
        <rFont val="Calibri"/>
        <family val="2"/>
        <scheme val="minor"/>
      </rPr>
      <t>less than or equal to $100,000 for all pay periods in 2019 or were not employed at any point in 2019
See Note 9 Below</t>
    </r>
  </si>
  <si>
    <t xml:space="preserve">This field will populate based on the data you entered on the PPP Forgiveness Calculator. For payroll costs, there is an option of using an alternative payroll covered period. The selection is being made on the PPP Forgiveness Tab and then flows through to this page. </t>
  </si>
  <si>
    <t>Date of Selected Payroll Covered Period:</t>
  </si>
  <si>
    <t>Weeks
Paid 
(Jan. 1 - March 31, 2020 is 13 weeks)</t>
  </si>
  <si>
    <t xml:space="preserve">Average Annual Salary or Hourly Wage (Step 1b)
</t>
  </si>
  <si>
    <t>Will show #DIV/0! until data is entered</t>
  </si>
  <si>
    <t>Will show #Div/0! until data entered</t>
  </si>
  <si>
    <t>Add: Accrued Interest on PPP Loan</t>
  </si>
  <si>
    <t>PPP Loan Forgiveness Calculation</t>
  </si>
  <si>
    <t>Tip:</t>
  </si>
  <si>
    <t>Determine if pay was reduced greater than 25%</t>
  </si>
  <si>
    <t>Schedule A Worksheet - Box 3 
(Sum of columns X &amp; Y)</t>
  </si>
  <si>
    <r>
      <rPr>
        <b/>
        <sz val="9"/>
        <color theme="1"/>
        <rFont val="Calibri"/>
        <family val="2"/>
        <scheme val="minor"/>
      </rPr>
      <t>Note 2 - Accrued interest:</t>
    </r>
    <r>
      <rPr>
        <sz val="9"/>
        <color theme="1"/>
        <rFont val="Calibri"/>
        <family val="2"/>
        <scheme val="minor"/>
      </rPr>
      <t xml:space="preserve"> Per Apr 2, 2020 Interim Final Rule 1, Section III (2) accrued interest is eligible for forgiveness. However, the SBA form 3508 issues on May 15, 2020 does not include interest.</t>
    </r>
  </si>
  <si>
    <r>
      <rPr>
        <b/>
        <sz val="9"/>
        <color theme="1"/>
        <rFont val="Calibri"/>
        <family val="2"/>
        <scheme val="minor"/>
      </rPr>
      <t xml:space="preserve">Note 3 - EIDL Grants: </t>
    </r>
    <r>
      <rPr>
        <sz val="9"/>
        <color theme="1"/>
        <rFont val="Calibri"/>
        <family val="2"/>
        <scheme val="minor"/>
      </rPr>
      <t>The Interim Final Rule released on April 2 indicated any proceeds from the EIDL Emergency Grant up to $10,000 will be deducted from the loan forgiveness amount on the PPP loan.  SBA Form 3508 indicates the SBA will deduct EIDL Advance Amounts from the forgiveness amount remitted to the Lender</t>
    </r>
  </si>
  <si>
    <r>
      <rPr>
        <b/>
        <sz val="11"/>
        <color theme="1"/>
        <rFont val="Calibri"/>
        <family val="2"/>
        <scheme val="minor"/>
      </rPr>
      <t xml:space="preserve">Note 1: </t>
    </r>
    <r>
      <rPr>
        <sz val="11"/>
        <color theme="1"/>
        <rFont val="Calibri"/>
        <family val="2"/>
        <scheme val="minor"/>
      </rPr>
      <t>The May 22, 2020 Interim Final Rule relating to Loan Forgiveness provides that no additional forgiveness is provided for retirement or health insurance contributions for self-employed individuals, including Schedule C filers and general partners.  Therefore, costs related to Schedule C filers and general partners should not be included in non-cash compensation costs for retirement or health insurance contributions.</t>
    </r>
  </si>
  <si>
    <r>
      <rPr>
        <b/>
        <sz val="11"/>
        <color theme="1"/>
        <rFont val="Calibri"/>
        <family val="2"/>
        <scheme val="minor"/>
      </rPr>
      <t xml:space="preserve">Note 1: FTE Reduction Exceptions - </t>
    </r>
    <r>
      <rPr>
        <sz val="11"/>
        <color theme="1"/>
        <rFont val="Calibri"/>
        <family val="2"/>
        <scheme val="minor"/>
      </rPr>
      <t>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 Include employees for Table 1 and Table 2 on this line.</t>
    </r>
  </si>
  <si>
    <r>
      <t>Note 6: Salary/Wage Reduction Safe Harbor -</t>
    </r>
    <r>
      <rPr>
        <sz val="11"/>
        <color theme="1"/>
        <rFont val="Calibri"/>
        <family val="2"/>
        <scheme val="minor"/>
      </rPr>
      <t xml:space="preserve"> Please refer to page 7 of the SBA form 3508, which is the forgiveness application for additional details on these calculations.</t>
    </r>
  </si>
  <si>
    <r>
      <rPr>
        <b/>
        <sz val="11"/>
        <color theme="1"/>
        <rFont val="Calibri"/>
        <family val="2"/>
        <scheme val="minor"/>
      </rPr>
      <t>Note 7: AICPA Assumption</t>
    </r>
    <r>
      <rPr>
        <sz val="11"/>
        <color theme="1"/>
        <rFont val="Calibri"/>
        <family val="2"/>
        <scheme val="minor"/>
      </rPr>
      <t xml:space="preserve"> - SBA form 3508 states to enter the average annual salary or hourly wage as of June 30, 2020 in this step. Because this is as of a specific date, an average would not be necessary here and the AICPA is recommending to simply enter the annual salary or hourly wage of June 30, 2020. </t>
    </r>
  </si>
  <si>
    <r>
      <t xml:space="preserve">Note 8: Employees to include/exclude on this worksheet - </t>
    </r>
    <r>
      <rPr>
        <sz val="11"/>
        <color theme="1"/>
        <rFont val="Calibri"/>
        <family val="2"/>
        <scheme val="minor"/>
      </rPr>
      <t xml:space="preserve">In addition to the employee exclusions noted directly on the application, additional guidance will address how to account for employees who were not employed in Q1 2020. Users may exclude those employees from this worksheet until additional guidance is released to allow this calculation to function as designed. </t>
    </r>
  </si>
  <si>
    <t>For owner-employees without additional employees, self-employed individuals, or independent contractors; please enter FTEs as 1 in the following cells: N18 OR P18 and R21 OR R24.</t>
  </si>
  <si>
    <t>The added rows must be added right after the last row of blue input cells.  Rows cannot be added in the table other than at the end of the table.</t>
  </si>
  <si>
    <t>See note 2 below</t>
  </si>
  <si>
    <t xml:space="preserve">The worksheet is locked to maintain the integrity of the formulas. All other cells cannot be edited or changed. </t>
  </si>
  <si>
    <t>This template is based on interpretations of the CARES Act and guidance released through May 22, 2020. See links to guidance at:</t>
  </si>
  <si>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22, 2020. See links to guidance at: </t>
    </r>
  </si>
  <si>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22, 2020. See links to guidance at:</t>
    </r>
  </si>
  <si>
    <r>
      <rPr>
        <b/>
        <sz val="12"/>
        <color theme="1"/>
        <rFont val="Calibri"/>
        <family val="2"/>
        <scheme val="minor"/>
      </rPr>
      <t xml:space="preserve">NOTE: </t>
    </r>
    <r>
      <rPr>
        <sz val="12"/>
        <color theme="1"/>
        <rFont val="Calibri"/>
        <family val="2"/>
        <scheme val="minor"/>
      </rPr>
      <t>This template is based on interpretations of the CARES Act and guidance released through May 22, 2020. See links to guidance at:</t>
    </r>
  </si>
  <si>
    <r>
      <rPr>
        <b/>
        <sz val="12"/>
        <color theme="1"/>
        <rFont val="Calibri"/>
        <family val="2"/>
        <scheme val="minor"/>
      </rPr>
      <t xml:space="preserve">NOTE: </t>
    </r>
    <r>
      <rPr>
        <sz val="12"/>
        <color theme="1"/>
        <rFont val="Calibri"/>
        <family val="2"/>
        <scheme val="minor"/>
      </rPr>
      <t xml:space="preserve">This template is based on interpretations of the CARES Act and guidance released through May 22, 2020. </t>
    </r>
  </si>
  <si>
    <r>
      <rPr>
        <b/>
        <sz val="16"/>
        <color theme="1"/>
        <rFont val="Calibri"/>
        <family val="2"/>
        <scheme val="minor"/>
      </rPr>
      <t xml:space="preserve">NOTE: </t>
    </r>
    <r>
      <rPr>
        <sz val="16"/>
        <color theme="1"/>
        <rFont val="Calibri"/>
        <family val="2"/>
        <scheme val="minor"/>
      </rPr>
      <t>This template is based on interpretations of the CARES Act and guidance released through May 22, 2020. See links to guidance at:</t>
    </r>
  </si>
  <si>
    <r>
      <rPr>
        <b/>
        <sz val="11"/>
        <color theme="1"/>
        <rFont val="Calibri"/>
        <family val="2"/>
        <scheme val="minor"/>
      </rPr>
      <t>Note 5: Owner compensation</t>
    </r>
    <r>
      <rPr>
        <sz val="11"/>
        <color theme="1"/>
        <rFont val="Calibri"/>
        <family val="2"/>
        <scheme val="minor"/>
      </rPr>
      <t xml:space="preserve"> - Per instructions to SBA forgiveness application, enter any amounts paid to owners (owner-employees, a self-employed individual, or general partners). This amount is capped at $15,385 (the eight-week equivalent of $100,000 per year) for each individual or the eight-week equivalent of their applicable compensation in 2019, whichever is lower. See Interim Final Rule on Loan Forgiveness released on May 22 for more details. Key components of the caps are summarized below:
- Lesser of 8/52 of 2019 compensation or $15,385 
- $15,385 per individual </t>
    </r>
    <r>
      <rPr>
        <b/>
        <sz val="11"/>
        <color theme="1"/>
        <rFont val="Calibri"/>
        <family val="2"/>
        <scheme val="minor"/>
      </rPr>
      <t xml:space="preserve">in total across all businesses
</t>
    </r>
    <r>
      <rPr>
        <sz val="11"/>
        <color theme="1"/>
        <rFont val="Calibri"/>
        <family val="2"/>
        <scheme val="minor"/>
      </rPr>
      <t xml:space="preserve">- </t>
    </r>
    <r>
      <rPr>
        <b/>
        <sz val="11"/>
        <color theme="1"/>
        <rFont val="Calibri"/>
        <family val="2"/>
        <scheme val="minor"/>
      </rPr>
      <t xml:space="preserve">Owner-employees: </t>
    </r>
    <r>
      <rPr>
        <sz val="11"/>
        <color theme="1"/>
        <rFont val="Calibri"/>
        <family val="2"/>
        <scheme val="minor"/>
      </rPr>
      <t xml:space="preserve">Capped at 2019 cash compensation and employer retirement and health care 
- </t>
    </r>
    <r>
      <rPr>
        <b/>
        <sz val="11"/>
        <color theme="1"/>
        <rFont val="Calibri"/>
        <family val="2"/>
        <scheme val="minor"/>
      </rPr>
      <t>Schedule C filers</t>
    </r>
    <r>
      <rPr>
        <sz val="11"/>
        <color theme="1"/>
        <rFont val="Calibri"/>
        <family val="2"/>
        <scheme val="minor"/>
      </rPr>
      <t xml:space="preserve">: Capped at owner compensation replacement based on 2019 net profit: 8/52 of 2019 Schedule C Line 31
</t>
    </r>
    <r>
      <rPr>
        <b/>
        <sz val="11"/>
        <color theme="1"/>
        <rFont val="Calibri"/>
        <family val="2"/>
        <scheme val="minor"/>
      </rPr>
      <t>- General Partners:</t>
    </r>
    <r>
      <rPr>
        <sz val="11"/>
        <color theme="1"/>
        <rFont val="Calibri"/>
        <family val="2"/>
        <scheme val="minor"/>
      </rPr>
      <t xml:space="preserve"> Capped at 2019 SE earnings multiplied by 0.9235 (SE earnings are reduced by claimed section 179 expense deduction, unreimbursed partnership expenses, and depletion from oil and gas properties.)
- </t>
    </r>
    <r>
      <rPr>
        <b/>
        <sz val="11"/>
        <color theme="1"/>
        <rFont val="Calibri"/>
        <family val="2"/>
        <scheme val="minor"/>
      </rPr>
      <t>No additional forgiveness is provided for retirement or health insurance for self-employed and general partners</t>
    </r>
    <r>
      <rPr>
        <sz val="11"/>
        <color theme="1"/>
        <rFont val="Calibri"/>
        <family val="2"/>
        <scheme val="minor"/>
      </rPr>
      <t>, as such expenses are paid out of their net self-employment income.</t>
    </r>
  </si>
  <si>
    <t>Forgiveness Safe Harbor
See Note 7</t>
  </si>
  <si>
    <t>Draft as of June 1, 2020</t>
  </si>
  <si>
    <t>Updated: 6/1/2020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</si>
</sst>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m/d/yy;@"/>
    <numFmt numFmtId="166" formatCode="_(* #,##0.0_);_(* \(#,##0.0\);_(* &quot;-&quot;??_);_(@_)"/>
    <numFmt numFmtId="167" formatCode="0.0"/>
    <numFmt numFmtId="168" formatCode="_(* #,##0.00_);_(* \(#,##0.00\);_(* &quot;-&quot;_);_(@_)"/>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6"/>
      <color rgb="FFFF0000"/>
      <name val="Calibri"/>
      <family val="2"/>
      <scheme val="minor"/>
    </font>
    <font>
      <b/>
      <sz val="16"/>
      <color theme="1"/>
      <name val="Calibri"/>
      <family val="2"/>
      <scheme val="minor"/>
    </font>
    <font>
      <sz val="11"/>
      <color indexed="8"/>
      <name val="Calibri"/>
      <family val="2"/>
      <scheme val="minor"/>
    </font>
    <font>
      <b/>
      <sz val="11"/>
      <color indexed="8"/>
      <name val="Calibri"/>
      <family val="2"/>
      <scheme val="minor"/>
    </font>
    <font>
      <sz val="11"/>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i/>
      <sz val="16"/>
      <color theme="1"/>
      <name val="Calibri"/>
      <family val="2"/>
      <scheme val="minor"/>
    </font>
    <font>
      <u/>
      <sz val="16"/>
      <color theme="10"/>
      <name val="Calibri"/>
      <family val="2"/>
      <scheme val="minor"/>
    </font>
    <font>
      <b/>
      <i/>
      <sz val="14"/>
      <name val="Calibri"/>
      <family val="2"/>
      <scheme val="minor"/>
    </font>
    <font>
      <b/>
      <sz val="16"/>
      <color rgb="FF72246C"/>
      <name val="Calibri"/>
      <family val="2"/>
      <scheme val="minor"/>
    </font>
    <font>
      <b/>
      <sz val="14"/>
      <color rgb="FF72246C"/>
      <name val="Calibri"/>
      <family val="2"/>
      <scheme val="minor"/>
    </font>
    <font>
      <b/>
      <i/>
      <sz val="11"/>
      <color rgb="FFFF0000"/>
      <name val="Calibri"/>
      <family val="2"/>
      <scheme val="minor"/>
    </font>
    <font>
      <i/>
      <sz val="10"/>
      <color theme="1"/>
      <name val="Calibri"/>
      <family val="2"/>
      <scheme val="minor"/>
    </font>
    <font>
      <b/>
      <sz val="12"/>
      <color rgb="FF72246C"/>
      <name val="Calibri"/>
      <family val="2"/>
      <scheme val="minor"/>
    </font>
    <font>
      <i/>
      <sz val="11"/>
      <color indexed="8"/>
      <name val="Calibri"/>
      <family val="2"/>
      <scheme val="minor"/>
    </font>
    <font>
      <b/>
      <sz val="12"/>
      <color theme="1"/>
      <name val="Calibri"/>
      <family val="2"/>
      <scheme val="minor"/>
    </font>
    <font>
      <i/>
      <sz val="14"/>
      <color rgb="FF72246C"/>
      <name val="Calibri"/>
      <family val="2"/>
      <scheme val="minor"/>
    </font>
    <font>
      <i/>
      <sz val="16"/>
      <color theme="1"/>
      <name val="Calibri"/>
      <family val="2"/>
      <scheme val="minor"/>
    </font>
    <font>
      <i/>
      <sz val="11"/>
      <color theme="1"/>
      <name val="Calibri"/>
      <family val="2"/>
      <scheme val="minor"/>
    </font>
    <font>
      <i/>
      <sz val="14"/>
      <color theme="1"/>
      <name val="Calibri"/>
      <family val="2"/>
      <scheme val="minor"/>
    </font>
    <font>
      <i/>
      <sz val="11"/>
      <color rgb="FF00000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1"/>
      <name val="Calibri"/>
      <family val="2"/>
      <scheme val="minor"/>
    </font>
    <font>
      <i/>
      <sz val="9"/>
      <color theme="1"/>
      <name val="Calibri"/>
      <family val="2"/>
      <scheme val="minor"/>
    </font>
    <font>
      <b/>
      <sz val="9"/>
      <color theme="1"/>
      <name val="Calibri"/>
      <family val="2"/>
      <scheme val="minor"/>
    </font>
    <font>
      <b/>
      <i/>
      <sz val="10"/>
      <name val="Calibri"/>
      <family val="2"/>
      <scheme val="minor"/>
    </font>
    <font>
      <b/>
      <sz val="14"/>
      <color rgb="FFFF0000"/>
      <name val="Calibri"/>
      <family val="2"/>
      <scheme val="minor"/>
    </font>
    <font>
      <b/>
      <strike/>
      <sz val="11"/>
      <color indexed="8"/>
      <name val="Calibri"/>
      <family val="2"/>
      <scheme val="minor"/>
    </font>
    <font>
      <b/>
      <sz val="11"/>
      <name val="Calibri"/>
      <family val="2"/>
      <scheme val="minor"/>
    </font>
    <font>
      <sz val="14"/>
      <name val="Calibri"/>
      <family val="2"/>
      <scheme val="minor"/>
    </font>
    <font>
      <i/>
      <sz val="11"/>
      <name val="Calibri"/>
      <family val="2"/>
      <scheme val="minor"/>
    </font>
    <font>
      <i/>
      <sz val="9"/>
      <name val="Calibri"/>
      <family val="2"/>
      <scheme val="minor"/>
    </font>
    <font>
      <sz val="14"/>
      <color indexed="8"/>
      <name val="Calibri"/>
      <family val="2"/>
      <scheme val="minor"/>
    </font>
    <font>
      <sz val="9"/>
      <name val="Calibri"/>
      <family val="2"/>
      <scheme val="minor"/>
    </font>
    <font>
      <b/>
      <sz val="9"/>
      <name val="Calibri"/>
      <family val="2"/>
      <scheme val="minor"/>
    </font>
    <font>
      <b/>
      <i/>
      <sz val="9"/>
      <name val="Calibri"/>
      <family val="2"/>
      <scheme val="minor"/>
    </font>
    <font>
      <u/>
      <sz val="12"/>
      <color theme="10"/>
      <name val="Calibri"/>
      <family val="2"/>
      <scheme val="minor"/>
    </font>
    <font>
      <b/>
      <i/>
      <sz val="12"/>
      <color theme="1"/>
      <name val="Calibri"/>
      <family val="2"/>
      <scheme val="minor"/>
    </font>
    <font>
      <i/>
      <sz val="12"/>
      <color theme="1"/>
      <name val="Calibri"/>
      <family val="2"/>
      <scheme val="minor"/>
    </font>
    <font>
      <u/>
      <sz val="11"/>
      <color theme="1"/>
      <name val="Calibri"/>
      <family val="2"/>
      <scheme val="minor"/>
    </font>
    <font>
      <b/>
      <u/>
      <sz val="11"/>
      <color theme="1"/>
      <name val="Calibri"/>
      <family val="2"/>
      <scheme val="minor"/>
    </font>
    <font>
      <sz val="9"/>
      <color rgb="FFFF0000"/>
      <name val="Calibri"/>
      <family val="2"/>
      <scheme val="minor"/>
    </font>
    <font>
      <b/>
      <i/>
      <sz val="11"/>
      <color theme="1"/>
      <name val="Calibri"/>
      <family val="2"/>
      <scheme val="minor"/>
    </font>
    <font>
      <i/>
      <sz val="10"/>
      <color rgb="FFFF0000"/>
      <name val="Calibri"/>
      <family val="2"/>
      <scheme val="minor"/>
    </font>
    <font>
      <b/>
      <sz val="36"/>
      <color rgb="FF72246C"/>
      <name val="Calibri"/>
      <family val="2"/>
      <scheme val="minor"/>
    </font>
    <font>
      <b/>
      <sz val="28"/>
      <color rgb="FF72246C"/>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9BC2E6"/>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0" tint="-0.14999847407452621"/>
        <bgColor indexed="64"/>
      </patternFill>
    </fill>
  </fills>
  <borders count="37">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cellStyleXfs>
  <cellXfs count="571">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2"/>
    <xf numFmtId="14" fontId="9" fillId="0" borderId="0" xfId="2" applyNumberFormat="1"/>
    <xf numFmtId="41" fontId="9" fillId="0" borderId="0" xfId="2" applyNumberFormat="1"/>
    <xf numFmtId="0" fontId="10" fillId="0" borderId="0" xfId="2" applyFont="1"/>
    <xf numFmtId="0" fontId="0" fillId="0" borderId="0" xfId="0" applyFont="1" applyAlignment="1">
      <alignment horizontal="left"/>
    </xf>
    <xf numFmtId="0" fontId="13" fillId="2" borderId="0" xfId="0" applyFont="1" applyFill="1" applyAlignment="1">
      <alignment vertical="center"/>
    </xf>
    <xf numFmtId="0" fontId="4" fillId="2" borderId="0" xfId="0" applyFont="1" applyFill="1"/>
    <xf numFmtId="0" fontId="14" fillId="2" borderId="0" xfId="0" applyFont="1" applyFill="1" applyAlignment="1">
      <alignment wrapText="1"/>
    </xf>
    <xf numFmtId="0" fontId="0" fillId="0" borderId="0" xfId="0" applyFill="1"/>
    <xf numFmtId="0" fontId="16" fillId="0" borderId="0" xfId="5" applyFont="1" applyFill="1" applyAlignment="1">
      <alignment horizontal="left" vertical="center"/>
    </xf>
    <xf numFmtId="0" fontId="16" fillId="0" borderId="0" xfId="5" applyFont="1" applyFill="1" applyAlignment="1">
      <alignment horizontal="center"/>
    </xf>
    <xf numFmtId="0" fontId="0" fillId="0" borderId="0" xfId="0" applyBorder="1"/>
    <xf numFmtId="0" fontId="18" fillId="0" borderId="0" xfId="0" applyFont="1"/>
    <xf numFmtId="0" fontId="19" fillId="0" borderId="0" xfId="0" applyFont="1"/>
    <xf numFmtId="0" fontId="0" fillId="0" borderId="0" xfId="0" applyFont="1" applyAlignment="1">
      <alignment horizontal="left" wrapText="1"/>
    </xf>
    <xf numFmtId="0" fontId="9" fillId="0" borderId="0" xfId="2" applyBorder="1"/>
    <xf numFmtId="165" fontId="10" fillId="0" borderId="0" xfId="2" applyNumberFormat="1" applyFont="1"/>
    <xf numFmtId="41" fontId="9" fillId="0" borderId="0" xfId="2" applyNumberFormat="1" applyBorder="1"/>
    <xf numFmtId="0" fontId="22" fillId="0" borderId="0" xfId="0" applyFont="1"/>
    <xf numFmtId="164" fontId="9" fillId="4" borderId="0" xfId="4" applyNumberFormat="1" applyFont="1" applyFill="1"/>
    <xf numFmtId="164" fontId="9" fillId="0" borderId="0" xfId="4" applyNumberFormat="1" applyFont="1" applyBorder="1"/>
    <xf numFmtId="164" fontId="9" fillId="0" borderId="0" xfId="4" applyNumberFormat="1" applyFont="1"/>
    <xf numFmtId="164" fontId="9" fillId="4" borderId="2" xfId="4" applyNumberFormat="1" applyFont="1" applyFill="1" applyBorder="1"/>
    <xf numFmtId="164" fontId="9" fillId="0" borderId="11" xfId="4" applyNumberFormat="1" applyFont="1" applyBorder="1"/>
    <xf numFmtId="0" fontId="11" fillId="0" borderId="0" xfId="0" applyFont="1"/>
    <xf numFmtId="0" fontId="0" fillId="0" borderId="4" xfId="0" applyBorder="1"/>
    <xf numFmtId="0" fontId="0" fillId="0" borderId="6" xfId="0" applyBorder="1"/>
    <xf numFmtId="0" fontId="0" fillId="0" borderId="7" xfId="0" applyBorder="1"/>
    <xf numFmtId="0" fontId="2" fillId="0" borderId="6" xfId="0" applyFont="1" applyBorder="1"/>
    <xf numFmtId="0" fontId="0" fillId="0" borderId="8" xfId="0" applyBorder="1"/>
    <xf numFmtId="0" fontId="0" fillId="0" borderId="0" xfId="0" applyFont="1" applyFill="1" applyBorder="1" applyAlignment="1">
      <alignment wrapText="1"/>
    </xf>
    <xf numFmtId="0" fontId="0" fillId="0" borderId="0" xfId="0" applyFont="1" applyFill="1" applyBorder="1"/>
    <xf numFmtId="0" fontId="0" fillId="0" borderId="0" xfId="0" applyBorder="1" applyAlignment="1">
      <alignment wrapText="1"/>
    </xf>
    <xf numFmtId="14" fontId="9" fillId="0" borderId="0" xfId="2" applyNumberFormat="1" applyFill="1" applyBorder="1"/>
    <xf numFmtId="0" fontId="9" fillId="0" borderId="0" xfId="2" applyFill="1" applyBorder="1"/>
    <xf numFmtId="9" fontId="9" fillId="0" borderId="0" xfId="1" applyFont="1" applyFill="1" applyBorder="1"/>
    <xf numFmtId="0" fontId="0" fillId="0" borderId="0" xfId="0" applyAlignment="1">
      <alignment horizontal="right"/>
    </xf>
    <xf numFmtId="9" fontId="9" fillId="0" borderId="0" xfId="1" applyFont="1" applyFill="1" applyBorder="1" applyAlignment="1">
      <alignment horizontal="center"/>
    </xf>
    <xf numFmtId="14" fontId="10" fillId="0" borderId="0" xfId="2" applyNumberFormat="1" applyFont="1" applyFill="1" applyBorder="1"/>
    <xf numFmtId="14" fontId="23" fillId="0" borderId="0" xfId="2" applyNumberFormat="1" applyFont="1" applyFill="1" applyBorder="1"/>
    <xf numFmtId="164" fontId="0" fillId="0" borderId="0" xfId="4" applyNumberFormat="1" applyFont="1" applyFill="1" applyBorder="1"/>
    <xf numFmtId="164" fontId="0" fillId="0" borderId="0" xfId="0" applyNumberFormat="1" applyBorder="1"/>
    <xf numFmtId="0" fontId="9" fillId="0" borderId="0" xfId="2" applyFill="1"/>
    <xf numFmtId="164" fontId="9" fillId="0" borderId="0" xfId="4" applyNumberFormat="1" applyFont="1" applyFill="1" applyBorder="1"/>
    <xf numFmtId="0" fontId="0" fillId="5" borderId="13" xfId="0" applyFill="1" applyBorder="1"/>
    <xf numFmtId="0" fontId="0" fillId="5" borderId="14" xfId="0" applyFill="1" applyBorder="1"/>
    <xf numFmtId="0" fontId="16" fillId="2" borderId="0" xfId="5" applyFont="1" applyFill="1" applyAlignment="1">
      <alignment horizontal="left"/>
    </xf>
    <xf numFmtId="164" fontId="0" fillId="0" borderId="0" xfId="0" applyNumberFormat="1" applyAlignment="1">
      <alignment horizontal="right"/>
    </xf>
    <xf numFmtId="0" fontId="19" fillId="5" borderId="1" xfId="0" applyFont="1" applyFill="1" applyBorder="1"/>
    <xf numFmtId="0" fontId="20" fillId="0" borderId="0" xfId="2" applyFont="1" applyFill="1" applyBorder="1"/>
    <xf numFmtId="0" fontId="25" fillId="0" borderId="0" xfId="0" applyFont="1"/>
    <xf numFmtId="0" fontId="4" fillId="4" borderId="0" xfId="0" applyFont="1" applyFill="1"/>
    <xf numFmtId="0" fontId="4" fillId="0" borderId="0" xfId="0" applyFont="1" applyFill="1"/>
    <xf numFmtId="0" fontId="14" fillId="2" borderId="0" xfId="0" applyFont="1" applyFill="1" applyAlignment="1"/>
    <xf numFmtId="0" fontId="14" fillId="0" borderId="0" xfId="0" applyFont="1" applyFill="1" applyAlignment="1"/>
    <xf numFmtId="0" fontId="14" fillId="0" borderId="0" xfId="0" applyFont="1" applyFill="1" applyAlignment="1">
      <alignment wrapText="1"/>
    </xf>
    <xf numFmtId="0" fontId="16" fillId="0" borderId="0" xfId="5" applyFont="1" applyFill="1" applyAlignment="1"/>
    <xf numFmtId="14" fontId="9" fillId="6" borderId="0" xfId="2" applyNumberFormat="1" applyFill="1"/>
    <xf numFmtId="0" fontId="11" fillId="0" borderId="0" xfId="2" applyFont="1" applyFill="1"/>
    <xf numFmtId="0" fontId="19" fillId="0" borderId="0" xfId="0" applyFont="1" applyFill="1"/>
    <xf numFmtId="0" fontId="2" fillId="0" borderId="0" xfId="0" applyFont="1" applyBorder="1" applyAlignment="1">
      <alignment wrapText="1"/>
    </xf>
    <xf numFmtId="0" fontId="28" fillId="0" borderId="0" xfId="0" applyFont="1"/>
    <xf numFmtId="0" fontId="0" fillId="0" borderId="0" xfId="0" applyBorder="1" applyAlignment="1">
      <alignment horizontal="center"/>
    </xf>
    <xf numFmtId="164" fontId="0" fillId="0" borderId="0" xfId="0" applyNumberFormat="1" applyBorder="1" applyAlignment="1">
      <alignment horizontal="right"/>
    </xf>
    <xf numFmtId="164" fontId="0" fillId="4" borderId="0" xfId="4" applyNumberFormat="1" applyFont="1" applyFill="1" applyBorder="1"/>
    <xf numFmtId="0" fontId="0" fillId="0" borderId="8" xfId="0" applyFill="1" applyBorder="1"/>
    <xf numFmtId="0" fontId="21" fillId="0" borderId="0" xfId="0" applyFont="1"/>
    <xf numFmtId="0" fontId="31" fillId="0" borderId="0" xfId="0" applyFont="1" applyFill="1" applyBorder="1" applyAlignment="1">
      <alignment horizontal="center"/>
    </xf>
    <xf numFmtId="0" fontId="0" fillId="0" borderId="0" xfId="0" applyFill="1" applyBorder="1" applyAlignment="1">
      <alignment horizontal="left" vertical="top" wrapText="1"/>
    </xf>
    <xf numFmtId="0" fontId="33" fillId="0" borderId="0" xfId="0" applyFont="1"/>
    <xf numFmtId="0" fontId="0" fillId="0" borderId="0" xfId="0"/>
    <xf numFmtId="0" fontId="0" fillId="0" borderId="0" xfId="0" applyFill="1"/>
    <xf numFmtId="0" fontId="0" fillId="0" borderId="9" xfId="0" applyBorder="1"/>
    <xf numFmtId="0" fontId="0" fillId="0" borderId="10" xfId="0" applyBorder="1"/>
    <xf numFmtId="0" fontId="0" fillId="0" borderId="6" xfId="0" applyFill="1" applyBorder="1"/>
    <xf numFmtId="0" fontId="0" fillId="0" borderId="0" xfId="0" applyFill="1" applyBorder="1"/>
    <xf numFmtId="0" fontId="0" fillId="0" borderId="0" xfId="0" applyAlignment="1">
      <alignment wrapText="1"/>
    </xf>
    <xf numFmtId="0" fontId="14" fillId="0" borderId="0" xfId="0" applyFont="1" applyFill="1" applyAlignment="1">
      <alignment wrapText="1"/>
    </xf>
    <xf numFmtId="0" fontId="0" fillId="0" borderId="7" xfId="0" applyFill="1" applyBorder="1"/>
    <xf numFmtId="164" fontId="0" fillId="0" borderId="12" xfId="0" applyNumberFormat="1" applyBorder="1"/>
    <xf numFmtId="164" fontId="9" fillId="4" borderId="0" xfId="4" applyNumberFormat="1" applyFont="1" applyFill="1" applyBorder="1"/>
    <xf numFmtId="0" fontId="9" fillId="7" borderId="0" xfId="2" applyFill="1"/>
    <xf numFmtId="0" fontId="2" fillId="0" borderId="6" xfId="0" applyFont="1" applyFill="1" applyBorder="1"/>
    <xf numFmtId="0" fontId="36" fillId="0" borderId="0" xfId="0" applyFont="1" applyFill="1" applyBorder="1" applyAlignment="1">
      <alignment wrapText="1"/>
    </xf>
    <xf numFmtId="0" fontId="0" fillId="0" borderId="0" xfId="0" applyFill="1" applyAlignment="1"/>
    <xf numFmtId="0" fontId="36" fillId="0" borderId="0" xfId="0" applyFont="1" applyFill="1" applyBorder="1" applyAlignment="1"/>
    <xf numFmtId="0" fontId="37" fillId="0" borderId="0" xfId="0" applyFont="1"/>
    <xf numFmtId="0" fontId="0" fillId="0" borderId="0" xfId="0" applyFont="1" applyBorder="1" applyAlignment="1">
      <alignment horizontal="left" wrapText="1"/>
    </xf>
    <xf numFmtId="0" fontId="0" fillId="0" borderId="0" xfId="0" applyFill="1" applyBorder="1" applyAlignment="1">
      <alignment horizontal="left" vertical="top" wrapText="1"/>
    </xf>
    <xf numFmtId="0" fontId="19" fillId="0" borderId="0" xfId="0" applyFont="1" applyAlignment="1">
      <alignment vertical="center"/>
    </xf>
    <xf numFmtId="0" fontId="11" fillId="0" borderId="0" xfId="2" applyFont="1"/>
    <xf numFmtId="0" fontId="5" fillId="0" borderId="0" xfId="2" applyFont="1" applyFill="1"/>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5" fillId="0" borderId="0" xfId="2" applyFont="1" applyAlignment="1">
      <alignment horizontal="left" wrapText="1"/>
    </xf>
    <xf numFmtId="0" fontId="7" fillId="0" borderId="0" xfId="0" applyFont="1" applyFill="1"/>
    <xf numFmtId="0" fontId="19" fillId="0" borderId="0" xfId="0" applyFont="1" applyFill="1" applyBorder="1"/>
    <xf numFmtId="0" fontId="19" fillId="5" borderId="5" xfId="0" applyFont="1" applyFill="1" applyBorder="1"/>
    <xf numFmtId="0" fontId="19" fillId="5" borderId="3" xfId="0" applyFont="1" applyFill="1" applyBorder="1"/>
    <xf numFmtId="0" fontId="19" fillId="5" borderId="4" xfId="0" applyFont="1" applyFill="1" applyBorder="1"/>
    <xf numFmtId="0" fontId="11" fillId="0" borderId="0" xfId="2" applyFont="1" applyBorder="1"/>
    <xf numFmtId="0" fontId="5" fillId="0" borderId="0" xfId="2" applyFont="1" applyBorder="1" applyAlignment="1">
      <alignment horizontal="left" wrapText="1"/>
    </xf>
    <xf numFmtId="0" fontId="11" fillId="0" borderId="7" xfId="2" applyFont="1" applyFill="1" applyBorder="1"/>
    <xf numFmtId="0" fontId="9" fillId="0" borderId="6" xfId="2" applyBorder="1"/>
    <xf numFmtId="0" fontId="9" fillId="0" borderId="7" xfId="2" applyBorder="1"/>
    <xf numFmtId="0" fontId="10" fillId="0" borderId="0" xfId="2" applyFont="1" applyBorder="1" applyAlignment="1">
      <alignment horizontal="center" vertical="center" wrapText="1"/>
    </xf>
    <xf numFmtId="14" fontId="0" fillId="4" borderId="7" xfId="0" applyNumberFormat="1" applyFill="1" applyBorder="1" applyAlignment="1">
      <alignment vertical="center"/>
    </xf>
    <xf numFmtId="0" fontId="0" fillId="0" borderId="0" xfId="0" applyFont="1" applyFill="1" applyBorder="1" applyAlignment="1">
      <alignment vertical="top" wrapText="1"/>
    </xf>
    <xf numFmtId="0" fontId="10" fillId="0" borderId="6" xfId="2" applyFont="1" applyBorder="1" applyAlignment="1">
      <alignment horizontal="left" vertical="center" wrapText="1"/>
    </xf>
    <xf numFmtId="0" fontId="38" fillId="0" borderId="2" xfId="2" applyFont="1" applyBorder="1" applyAlignment="1">
      <alignment wrapText="1"/>
    </xf>
    <xf numFmtId="0" fontId="38" fillId="0" borderId="2" xfId="2" applyFont="1" applyBorder="1" applyAlignment="1"/>
    <xf numFmtId="0" fontId="2" fillId="0" borderId="0" xfId="2" applyFont="1" applyAlignment="1">
      <alignment horizontal="left" vertical="center"/>
    </xf>
    <xf numFmtId="14" fontId="1" fillId="0" borderId="0" xfId="0" applyNumberFormat="1" applyFont="1" applyFill="1" applyAlignment="1">
      <alignment vertical="center"/>
    </xf>
    <xf numFmtId="0" fontId="1" fillId="0" borderId="0" xfId="0" applyFont="1" applyFill="1" applyBorder="1" applyAlignment="1">
      <alignment horizontal="left" vertical="top" wrapText="1"/>
    </xf>
    <xf numFmtId="0" fontId="1" fillId="0" borderId="0" xfId="2" applyFont="1"/>
    <xf numFmtId="0" fontId="2" fillId="0" borderId="0" xfId="2" applyFont="1" applyAlignment="1">
      <alignment horizontal="center" vertical="center" wrapText="1"/>
    </xf>
    <xf numFmtId="14" fontId="0" fillId="0" borderId="0" xfId="0" applyNumberFormat="1" applyFont="1" applyFill="1" applyAlignment="1">
      <alignment vertical="center"/>
    </xf>
    <xf numFmtId="0" fontId="11" fillId="0" borderId="0" xfId="0" applyFont="1" applyFill="1" applyBorder="1" applyAlignment="1"/>
    <xf numFmtId="0" fontId="11" fillId="0" borderId="0" xfId="0" applyFont="1" applyFill="1" applyBorder="1" applyAlignment="1">
      <alignment wrapText="1"/>
    </xf>
    <xf numFmtId="0" fontId="0" fillId="0" borderId="0" xfId="0" applyFont="1" applyFill="1" applyBorder="1" applyAlignment="1"/>
    <xf numFmtId="0" fontId="33" fillId="0" borderId="0" xfId="0" applyFont="1" applyFill="1"/>
    <xf numFmtId="0" fontId="33" fillId="0" borderId="0" xfId="0" applyFont="1" applyAlignment="1">
      <alignment horizontal="left"/>
    </xf>
    <xf numFmtId="0" fontId="11" fillId="0" borderId="0" xfId="0" applyFont="1" applyBorder="1" applyAlignment="1">
      <alignment wrapText="1"/>
    </xf>
    <xf numFmtId="0" fontId="11" fillId="0" borderId="7" xfId="0" applyFont="1" applyBorder="1" applyAlignment="1">
      <alignment wrapText="1"/>
    </xf>
    <xf numFmtId="0" fontId="14" fillId="2" borderId="0" xfId="0" applyFont="1" applyFill="1" applyAlignment="1">
      <alignment wrapText="1"/>
    </xf>
    <xf numFmtId="0" fontId="21" fillId="0" borderId="6" xfId="0" applyFont="1" applyFill="1" applyBorder="1" applyAlignment="1">
      <alignment horizontal="left" vertical="top" wrapText="1"/>
    </xf>
    <xf numFmtId="0" fontId="21" fillId="0" borderId="0" xfId="0" applyFont="1" applyFill="1" applyBorder="1" applyAlignment="1">
      <alignment horizontal="left" vertical="top" wrapText="1"/>
    </xf>
    <xf numFmtId="0" fontId="32" fillId="0" borderId="0" xfId="0" applyFont="1" applyBorder="1" applyAlignment="1">
      <alignment horizontal="left" vertical="top" wrapText="1"/>
    </xf>
    <xf numFmtId="0" fontId="10" fillId="0" borderId="2" xfId="2" applyFont="1" applyBorder="1" applyAlignment="1">
      <alignment horizontal="center"/>
    </xf>
    <xf numFmtId="0" fontId="33" fillId="0" borderId="6" xfId="2" applyFont="1" applyBorder="1"/>
    <xf numFmtId="0" fontId="41" fillId="0" borderId="6" xfId="2" applyFont="1" applyBorder="1" applyAlignment="1">
      <alignment horizontal="left" wrapText="1"/>
    </xf>
    <xf numFmtId="0" fontId="0" fillId="0" borderId="6" xfId="0" applyFont="1" applyFill="1" applyBorder="1" applyAlignment="1">
      <alignment wrapText="1"/>
    </xf>
    <xf numFmtId="0" fontId="0" fillId="0" borderId="0" xfId="0" applyFont="1" applyAlignment="1">
      <alignment horizontal="left" vertical="top" wrapText="1"/>
    </xf>
    <xf numFmtId="0" fontId="0" fillId="0" borderId="0" xfId="0" applyBorder="1" applyAlignment="1">
      <alignment horizontal="left" wrapText="1"/>
    </xf>
    <xf numFmtId="0" fontId="0" fillId="0" borderId="7" xfId="0" applyBorder="1" applyAlignment="1">
      <alignment horizontal="left" wrapText="1"/>
    </xf>
    <xf numFmtId="0" fontId="12" fillId="2" borderId="0" xfId="5" applyFill="1"/>
    <xf numFmtId="0" fontId="12" fillId="2" borderId="0" xfId="5" applyFill="1" applyAlignment="1"/>
    <xf numFmtId="164" fontId="9" fillId="7" borderId="11" xfId="4" applyNumberFormat="1" applyFont="1" applyFill="1" applyBorder="1"/>
    <xf numFmtId="0" fontId="10" fillId="0" borderId="18" xfId="2" applyFont="1" applyBorder="1" applyAlignment="1">
      <alignment horizontal="center"/>
    </xf>
    <xf numFmtId="0" fontId="10" fillId="0" borderId="19" xfId="2" applyFont="1" applyBorder="1" applyAlignment="1">
      <alignment horizontal="center" wrapText="1"/>
    </xf>
    <xf numFmtId="41" fontId="9" fillId="0" borderId="20" xfId="2" applyNumberFormat="1" applyBorder="1"/>
    <xf numFmtId="41" fontId="9" fillId="0" borderId="21" xfId="2" applyNumberFormat="1" applyFill="1" applyBorder="1"/>
    <xf numFmtId="164" fontId="9" fillId="4" borderId="20" xfId="4" applyNumberFormat="1" applyFont="1" applyFill="1" applyBorder="1"/>
    <xf numFmtId="164" fontId="9" fillId="0" borderId="21" xfId="4" applyNumberFormat="1" applyFont="1" applyFill="1" applyBorder="1"/>
    <xf numFmtId="164" fontId="9" fillId="4" borderId="18" xfId="4" applyNumberFormat="1" applyFont="1" applyFill="1" applyBorder="1"/>
    <xf numFmtId="164" fontId="9" fillId="0" borderId="20" xfId="4" applyNumberFormat="1" applyFont="1" applyBorder="1"/>
    <xf numFmtId="41" fontId="9" fillId="0" borderId="0" xfId="2" applyNumberFormat="1" applyFill="1" applyBorder="1"/>
    <xf numFmtId="164" fontId="9" fillId="0" borderId="19" xfId="4" applyNumberFormat="1" applyFont="1" applyFill="1" applyBorder="1"/>
    <xf numFmtId="164" fontId="9" fillId="0" borderId="23" xfId="4" applyNumberFormat="1" applyFont="1" applyBorder="1"/>
    <xf numFmtId="0" fontId="0" fillId="0" borderId="0" xfId="0" applyFont="1" applyFill="1" applyBorder="1" applyAlignment="1">
      <alignment horizontal="center"/>
    </xf>
    <xf numFmtId="0" fontId="0" fillId="0" borderId="0" xfId="0" applyFont="1" applyBorder="1"/>
    <xf numFmtId="0" fontId="0" fillId="0" borderId="9" xfId="0" applyFont="1" applyBorder="1"/>
    <xf numFmtId="0" fontId="2" fillId="0" borderId="6" xfId="0" applyFont="1" applyFill="1" applyBorder="1" applyAlignment="1">
      <alignment horizontal="left" vertical="top"/>
    </xf>
    <xf numFmtId="0" fontId="31" fillId="0" borderId="0" xfId="0" applyFont="1"/>
    <xf numFmtId="164" fontId="0" fillId="7" borderId="0" xfId="4" applyNumberFormat="1" applyFont="1" applyFill="1" applyBorder="1"/>
    <xf numFmtId="164" fontId="0" fillId="7" borderId="2" xfId="4" applyNumberFormat="1" applyFont="1" applyFill="1" applyBorder="1"/>
    <xf numFmtId="0" fontId="42" fillId="0" borderId="0" xfId="2" applyFont="1" applyBorder="1" applyAlignment="1">
      <alignment horizontal="left" vertical="top" wrapText="1"/>
    </xf>
    <xf numFmtId="0" fontId="41" fillId="0" borderId="0" xfId="2" applyFont="1" applyBorder="1" applyAlignment="1">
      <alignment vertical="top" wrapText="1"/>
    </xf>
    <xf numFmtId="0" fontId="44" fillId="0" borderId="0" xfId="2" applyFont="1" applyBorder="1" applyAlignment="1">
      <alignment wrapText="1"/>
    </xf>
    <xf numFmtId="0" fontId="21" fillId="0" borderId="6" xfId="0" applyFont="1" applyFill="1" applyBorder="1" applyAlignment="1">
      <alignment wrapText="1"/>
    </xf>
    <xf numFmtId="0" fontId="21" fillId="0" borderId="0" xfId="0" applyFont="1" applyFill="1" applyAlignment="1">
      <alignment wrapText="1"/>
    </xf>
    <xf numFmtId="0" fontId="31" fillId="0" borderId="0" xfId="0" applyFont="1" applyFill="1"/>
    <xf numFmtId="0" fontId="31" fillId="0" borderId="0" xfId="0" applyFont="1" applyBorder="1"/>
    <xf numFmtId="0" fontId="32" fillId="2" borderId="4" xfId="0" applyFont="1" applyFill="1" applyBorder="1" applyAlignment="1">
      <alignment horizontal="left" wrapText="1"/>
    </xf>
    <xf numFmtId="0" fontId="32" fillId="2" borderId="6" xfId="0" applyFont="1" applyFill="1" applyBorder="1"/>
    <xf numFmtId="0" fontId="47" fillId="2" borderId="0" xfId="5" applyFont="1" applyFill="1" applyBorder="1" applyAlignment="1"/>
    <xf numFmtId="0" fontId="32" fillId="2" borderId="0" xfId="0" applyFont="1" applyFill="1" applyBorder="1"/>
    <xf numFmtId="0" fontId="47" fillId="2" borderId="0" xfId="5" applyFont="1" applyFill="1" applyAlignment="1"/>
    <xf numFmtId="0" fontId="32" fillId="2" borderId="7" xfId="0" applyFont="1" applyFill="1" applyBorder="1"/>
    <xf numFmtId="0" fontId="32" fillId="0" borderId="0" xfId="0" applyFont="1" applyBorder="1" applyAlignment="1">
      <alignment vertical="top" wrapText="1"/>
    </xf>
    <xf numFmtId="0" fontId="43" fillId="7" borderId="0" xfId="2" applyFont="1" applyFill="1"/>
    <xf numFmtId="0" fontId="0" fillId="7" borderId="0" xfId="0" applyFill="1"/>
    <xf numFmtId="0" fontId="0" fillId="0" borderId="0" xfId="0" applyAlignment="1">
      <alignment horizontal="center" vertical="top" wrapText="1"/>
    </xf>
    <xf numFmtId="0" fontId="0" fillId="0" borderId="2" xfId="0" applyBorder="1"/>
    <xf numFmtId="0" fontId="0" fillId="0" borderId="6" xfId="0" applyBorder="1" applyAlignment="1">
      <alignment horizontal="left" vertical="top" wrapText="1"/>
    </xf>
    <xf numFmtId="0" fontId="0" fillId="0" borderId="0" xfId="0" applyBorder="1" applyAlignment="1">
      <alignment horizontal="left" vertical="top" wrapText="1"/>
    </xf>
    <xf numFmtId="0" fontId="33" fillId="0" borderId="6" xfId="0" applyFont="1" applyBorder="1" applyAlignment="1">
      <alignment horizontal="left"/>
    </xf>
    <xf numFmtId="0" fontId="33" fillId="0" borderId="0" xfId="0" applyFont="1" applyBorder="1" applyAlignment="1">
      <alignment horizontal="left" wrapText="1"/>
    </xf>
    <xf numFmtId="0" fontId="33" fillId="0" borderId="6" xfId="0" applyFont="1" applyBorder="1" applyAlignment="1"/>
    <xf numFmtId="0" fontId="33" fillId="0" borderId="0" xfId="0" applyFont="1" applyBorder="1" applyAlignment="1">
      <alignment wrapText="1"/>
    </xf>
    <xf numFmtId="14" fontId="23" fillId="8" borderId="0" xfId="2" applyNumberFormat="1" applyFont="1" applyFill="1" applyBorder="1"/>
    <xf numFmtId="0" fontId="9" fillId="8" borderId="0" xfId="2" applyFill="1" applyBorder="1"/>
    <xf numFmtId="49" fontId="32" fillId="0" borderId="0" xfId="4" applyNumberFormat="1" applyFont="1" applyFill="1" applyBorder="1" applyAlignment="1">
      <alignment wrapText="1"/>
    </xf>
    <xf numFmtId="14" fontId="10" fillId="8" borderId="0" xfId="2" applyNumberFormat="1" applyFont="1" applyFill="1" applyBorder="1"/>
    <xf numFmtId="0" fontId="2" fillId="0" borderId="0" xfId="0" applyFont="1" applyFill="1" applyAlignment="1">
      <alignment wrapText="1"/>
    </xf>
    <xf numFmtId="0" fontId="31" fillId="0" borderId="0" xfId="0" applyFont="1" applyFill="1" applyAlignment="1">
      <alignment horizontal="center"/>
    </xf>
    <xf numFmtId="0" fontId="0" fillId="0" borderId="0" xfId="0" applyFill="1" applyAlignment="1">
      <alignment horizontal="right"/>
    </xf>
    <xf numFmtId="0" fontId="30" fillId="0" borderId="0" xfId="0" applyFont="1" applyFill="1" applyAlignment="1">
      <alignment horizontal="left" vertical="top" wrapText="1"/>
    </xf>
    <xf numFmtId="0" fontId="0" fillId="0" borderId="6" xfId="0" applyBorder="1" applyAlignment="1">
      <alignment horizontal="left"/>
    </xf>
    <xf numFmtId="0" fontId="0" fillId="0" borderId="0" xfId="0" applyFill="1" applyAlignment="1">
      <alignment vertical="top"/>
    </xf>
    <xf numFmtId="0" fontId="2" fillId="0" borderId="0" xfId="0" applyFont="1" applyFill="1" applyBorder="1" applyAlignment="1">
      <alignment horizontal="center" vertical="center" wrapText="1"/>
    </xf>
    <xf numFmtId="0" fontId="0" fillId="4" borderId="0" xfId="0" applyFill="1"/>
    <xf numFmtId="0" fontId="0" fillId="0" borderId="20"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164" fontId="0" fillId="4" borderId="20" xfId="4" applyNumberFormat="1" applyFont="1" applyFill="1" applyBorder="1" applyAlignment="1">
      <alignment horizontal="center" wrapText="1"/>
    </xf>
    <xf numFmtId="164" fontId="0" fillId="0" borderId="0" xfId="4" applyNumberFormat="1" applyFont="1" applyFill="1" applyBorder="1" applyAlignment="1">
      <alignment wrapText="1"/>
    </xf>
    <xf numFmtId="0" fontId="0" fillId="0" borderId="20" xfId="0" applyBorder="1"/>
    <xf numFmtId="0" fontId="0" fillId="0" borderId="21" xfId="0" applyBorder="1"/>
    <xf numFmtId="0" fontId="0" fillId="0" borderId="18" xfId="0" applyBorder="1"/>
    <xf numFmtId="0" fontId="0" fillId="0" borderId="19" xfId="0" applyBorder="1"/>
    <xf numFmtId="164" fontId="0" fillId="4" borderId="20" xfId="4" applyNumberFormat="1" applyFont="1" applyFill="1" applyBorder="1" applyAlignment="1">
      <alignment wrapText="1"/>
    </xf>
    <xf numFmtId="164" fontId="0" fillId="0" borderId="25" xfId="0" applyNumberFormat="1" applyBorder="1"/>
    <xf numFmtId="0" fontId="31" fillId="0" borderId="0" xfId="0" applyFont="1" applyBorder="1" applyAlignment="1">
      <alignment horizontal="center"/>
    </xf>
    <xf numFmtId="0" fontId="0" fillId="0" borderId="2" xfId="0" applyBorder="1" applyAlignment="1">
      <alignment horizontal="right"/>
    </xf>
    <xf numFmtId="0" fontId="21" fillId="0" borderId="20" xfId="0" applyFont="1" applyFill="1" applyBorder="1" applyAlignment="1">
      <alignment horizontal="center" vertical="center" wrapText="1"/>
    </xf>
    <xf numFmtId="9" fontId="0" fillId="0" borderId="0" xfId="1" applyFont="1" applyBorder="1" applyAlignment="1">
      <alignment horizontal="right" wrapText="1"/>
    </xf>
    <xf numFmtId="9" fontId="0" fillId="0" borderId="0" xfId="1" applyNumberFormat="1" applyFont="1" applyBorder="1" applyAlignment="1">
      <alignment horizontal="right" wrapText="1"/>
    </xf>
    <xf numFmtId="0" fontId="6" fillId="0" borderId="20" xfId="0" applyFont="1" applyFill="1" applyBorder="1" applyAlignment="1">
      <alignment wrapText="1"/>
    </xf>
    <xf numFmtId="0" fontId="6" fillId="0" borderId="0" xfId="0" applyFont="1" applyFill="1" applyBorder="1" applyAlignment="1">
      <alignment wrapText="1"/>
    </xf>
    <xf numFmtId="0" fontId="0" fillId="4" borderId="0" xfId="0" applyFill="1" applyBorder="1"/>
    <xf numFmtId="0" fontId="2" fillId="0" borderId="2" xfId="0" applyFont="1" applyBorder="1" applyAlignment="1">
      <alignment wrapText="1"/>
    </xf>
    <xf numFmtId="0" fontId="39" fillId="0" borderId="2" xfId="0" applyFont="1" applyBorder="1" applyAlignment="1">
      <alignment horizont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0" fillId="0" borderId="0" xfId="0" applyFont="1" applyFill="1" applyBorder="1" applyAlignment="1">
      <alignment vertical="top" wrapText="1"/>
    </xf>
    <xf numFmtId="0" fontId="0" fillId="0" borderId="0" xfId="0" applyFont="1" applyAlignment="1">
      <alignment horizontal="left" vertical="top"/>
    </xf>
    <xf numFmtId="0" fontId="35" fillId="7" borderId="2" xfId="0" applyFont="1" applyFill="1" applyBorder="1" applyAlignment="1">
      <alignment horizontal="center" wrapText="1"/>
    </xf>
    <xf numFmtId="0" fontId="39" fillId="4" borderId="0" xfId="0" applyFont="1" applyFill="1" applyBorder="1" applyAlignment="1">
      <alignment horizontal="center" wrapText="1"/>
    </xf>
    <xf numFmtId="0" fontId="2" fillId="4"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4" fillId="0" borderId="0" xfId="0" applyFont="1" applyFill="1" applyBorder="1" applyAlignment="1">
      <alignment wrapText="1"/>
    </xf>
    <xf numFmtId="0" fontId="0" fillId="0" borderId="0" xfId="0" applyFill="1" applyBorder="1" applyAlignment="1">
      <alignment vertical="top" wrapText="1"/>
    </xf>
    <xf numFmtId="0" fontId="2" fillId="9" borderId="0" xfId="0" applyFont="1" applyFill="1" applyBorder="1" applyAlignment="1">
      <alignment vertical="top" wrapText="1"/>
    </xf>
    <xf numFmtId="0" fontId="2" fillId="9" borderId="6" xfId="0" applyFont="1" applyFill="1" applyBorder="1" applyAlignment="1">
      <alignment vertical="top" wrapText="1"/>
    </xf>
    <xf numFmtId="0" fontId="24" fillId="0" borderId="7" xfId="0" applyFont="1" applyFill="1" applyBorder="1" applyAlignment="1">
      <alignment wrapText="1"/>
    </xf>
    <xf numFmtId="0" fontId="2" fillId="0" borderId="30" xfId="0" applyFont="1" applyBorder="1" applyAlignment="1">
      <alignment wrapText="1"/>
    </xf>
    <xf numFmtId="0" fontId="2" fillId="0" borderId="7" xfId="0" applyFont="1" applyFill="1" applyBorder="1" applyAlignment="1">
      <alignment horizontal="center" vertical="center" wrapText="1"/>
    </xf>
    <xf numFmtId="0" fontId="2" fillId="4" borderId="6" xfId="0" applyFont="1" applyFill="1" applyBorder="1" applyAlignment="1">
      <alignment wrapText="1"/>
    </xf>
    <xf numFmtId="0" fontId="2" fillId="4" borderId="6" xfId="0" applyFont="1" applyFill="1" applyBorder="1" applyAlignment="1">
      <alignment horizontal="left" vertical="top" wrapText="1"/>
    </xf>
    <xf numFmtId="0" fontId="0" fillId="4" borderId="6" xfId="0" applyFill="1" applyBorder="1"/>
    <xf numFmtId="0" fontId="0" fillId="0" borderId="0" xfId="0" applyFill="1" applyBorder="1" applyAlignment="1">
      <alignment horizontal="right"/>
    </xf>
    <xf numFmtId="0" fontId="0" fillId="0" borderId="7" xfId="0" applyFill="1" applyBorder="1" applyAlignment="1">
      <alignment horizontal="right"/>
    </xf>
    <xf numFmtId="0" fontId="0" fillId="0" borderId="9" xfId="0" applyFill="1" applyBorder="1"/>
    <xf numFmtId="0" fontId="0" fillId="0" borderId="10" xfId="0" applyFill="1" applyBorder="1"/>
    <xf numFmtId="0" fontId="0" fillId="0" borderId="5" xfId="0" applyFill="1" applyBorder="1"/>
    <xf numFmtId="0" fontId="0" fillId="0" borderId="3" xfId="0" applyFill="1" applyBorder="1" applyAlignment="1">
      <alignment wrapText="1"/>
    </xf>
    <xf numFmtId="0" fontId="0" fillId="0" borderId="4" xfId="0" applyFill="1" applyBorder="1" applyAlignment="1">
      <alignment wrapText="1"/>
    </xf>
    <xf numFmtId="0" fontId="0" fillId="0" borderId="3" xfId="0" applyFill="1" applyBorder="1"/>
    <xf numFmtId="0" fontId="0" fillId="0" borderId="4" xfId="0" applyFill="1" applyBorder="1"/>
    <xf numFmtId="0" fontId="0" fillId="0" borderId="9" xfId="0" applyFill="1" applyBorder="1" applyAlignment="1">
      <alignment horizontal="right"/>
    </xf>
    <xf numFmtId="164" fontId="0" fillId="0" borderId="9" xfId="4" applyNumberFormat="1" applyFont="1" applyFill="1" applyBorder="1" applyAlignment="1">
      <alignment wrapText="1"/>
    </xf>
    <xf numFmtId="0" fontId="30" fillId="0" borderId="9" xfId="0" applyFont="1" applyFill="1" applyBorder="1" applyAlignment="1">
      <alignment horizontal="left" vertical="top" wrapText="1"/>
    </xf>
    <xf numFmtId="0" fontId="35" fillId="0" borderId="0" xfId="0" applyFont="1" applyFill="1" applyBorder="1" applyAlignment="1">
      <alignment horizontal="center" wrapText="1"/>
    </xf>
    <xf numFmtId="0" fontId="0" fillId="0" borderId="3" xfId="0" applyFill="1" applyBorder="1" applyAlignment="1">
      <alignment horizontal="right"/>
    </xf>
    <xf numFmtId="164" fontId="0" fillId="0" borderId="3" xfId="4" applyNumberFormat="1" applyFont="1" applyFill="1" applyBorder="1" applyAlignment="1">
      <alignment wrapText="1"/>
    </xf>
    <xf numFmtId="0" fontId="30" fillId="0" borderId="3" xfId="0" applyFont="1" applyFill="1" applyBorder="1" applyAlignment="1">
      <alignment horizontal="left" vertical="top" wrapText="1"/>
    </xf>
    <xf numFmtId="0" fontId="2" fillId="0" borderId="0" xfId="0" applyFont="1"/>
    <xf numFmtId="164" fontId="2" fillId="0" borderId="0" xfId="4" applyNumberFormat="1" applyFont="1" applyBorder="1"/>
    <xf numFmtId="0" fontId="27" fillId="0" borderId="0" xfId="0" applyFont="1"/>
    <xf numFmtId="0" fontId="2" fillId="0" borderId="0" xfId="0" applyFont="1" applyBorder="1"/>
    <xf numFmtId="164" fontId="0" fillId="7" borderId="12" xfId="4" applyNumberFormat="1" applyFont="1" applyFill="1" applyBorder="1"/>
    <xf numFmtId="164" fontId="2" fillId="0" borderId="0" xfId="4" applyNumberFormat="1" applyFont="1" applyFill="1" applyBorder="1"/>
    <xf numFmtId="0" fontId="35" fillId="7" borderId="32" xfId="0" applyFont="1" applyFill="1" applyBorder="1" applyAlignment="1">
      <alignment horizontal="center" wrapText="1"/>
    </xf>
    <xf numFmtId="0" fontId="2" fillId="0" borderId="24" xfId="0" applyFont="1" applyFill="1" applyBorder="1" applyAlignment="1">
      <alignment horizontal="center" wrapText="1"/>
    </xf>
    <xf numFmtId="0" fontId="24" fillId="0" borderId="2" xfId="0" applyFont="1" applyFill="1" applyBorder="1" applyAlignment="1">
      <alignment horizontal="center" wrapText="1"/>
    </xf>
    <xf numFmtId="0" fontId="43" fillId="0" borderId="0" xfId="2" applyFont="1" applyFill="1"/>
    <xf numFmtId="0" fontId="0" fillId="0" borderId="6" xfId="0" applyBorder="1" applyAlignment="1">
      <alignment horizontal="left" vertical="top" wrapText="1"/>
    </xf>
    <xf numFmtId="0" fontId="0" fillId="0" borderId="0" xfId="0" applyBorder="1" applyAlignment="1">
      <alignment horizontal="left" vertical="top" wrapText="1"/>
    </xf>
    <xf numFmtId="164" fontId="9" fillId="7" borderId="22" xfId="4" applyNumberFormat="1" applyFont="1" applyFill="1" applyBorder="1"/>
    <xf numFmtId="0" fontId="0" fillId="0" borderId="21" xfId="0" applyFill="1" applyBorder="1"/>
    <xf numFmtId="0" fontId="4" fillId="7" borderId="0" xfId="0" applyFont="1" applyFill="1"/>
    <xf numFmtId="0" fontId="16" fillId="2" borderId="0" xfId="5" applyFont="1" applyFill="1"/>
    <xf numFmtId="0" fontId="0" fillId="0" borderId="6" xfId="0" applyBorder="1" applyAlignment="1"/>
    <xf numFmtId="0" fontId="0" fillId="0" borderId="0" xfId="0" applyBorder="1" applyAlignment="1"/>
    <xf numFmtId="164" fontId="0" fillId="0" borderId="0" xfId="4" applyNumberFormat="1" applyFont="1" applyBorder="1" applyAlignment="1">
      <alignment horizontal="center" vertical="center"/>
    </xf>
    <xf numFmtId="0" fontId="0" fillId="0" borderId="9" xfId="0" applyBorder="1" applyAlignment="1">
      <alignment horizontal="center"/>
    </xf>
    <xf numFmtId="0" fontId="24" fillId="0" borderId="5" xfId="0" applyFont="1" applyBorder="1"/>
    <xf numFmtId="0" fontId="50" fillId="0" borderId="3" xfId="0" applyFont="1" applyBorder="1"/>
    <xf numFmtId="0" fontId="0" fillId="0" borderId="3" xfId="0" applyBorder="1"/>
    <xf numFmtId="0" fontId="27" fillId="0" borderId="7" xfId="0" applyFont="1" applyBorder="1" applyAlignment="1">
      <alignment vertical="top" wrapText="1"/>
    </xf>
    <xf numFmtId="0" fontId="0" fillId="0" borderId="6" xfId="0" applyFill="1" applyBorder="1" applyAlignment="1">
      <alignment horizontal="left" vertical="top" wrapText="1"/>
    </xf>
    <xf numFmtId="164" fontId="27" fillId="0" borderId="0" xfId="4" applyNumberFormat="1" applyFont="1" applyFill="1" applyBorder="1" applyAlignment="1">
      <alignment horizontal="center" vertical="center" wrapText="1"/>
    </xf>
    <xf numFmtId="0" fontId="27" fillId="0" borderId="7" xfId="0" applyFont="1" applyFill="1" applyBorder="1" applyAlignment="1">
      <alignment vertical="top" wrapText="1"/>
    </xf>
    <xf numFmtId="164" fontId="27" fillId="0" borderId="0" xfId="4" applyNumberFormat="1" applyFont="1" applyBorder="1" applyAlignment="1">
      <alignment horizontal="center" vertical="center" wrapText="1"/>
    </xf>
    <xf numFmtId="164" fontId="2" fillId="5" borderId="0" xfId="4" applyNumberFormat="1" applyFont="1" applyFill="1" applyBorder="1" applyAlignment="1">
      <alignment horizontal="center" vertical="center" wrapText="1"/>
    </xf>
    <xf numFmtId="0" fontId="4" fillId="2" borderId="0" xfId="0" applyFont="1" applyFill="1" applyBorder="1"/>
    <xf numFmtId="0" fontId="4" fillId="2" borderId="7" xfId="0" applyFont="1" applyFill="1" applyBorder="1"/>
    <xf numFmtId="0" fontId="47" fillId="2" borderId="6" xfId="5" applyFont="1" applyFill="1" applyBorder="1" applyAlignment="1"/>
    <xf numFmtId="0" fontId="14" fillId="2" borderId="6" xfId="0" applyFont="1" applyFill="1" applyBorder="1"/>
    <xf numFmtId="0" fontId="16" fillId="2" borderId="0" xfId="5" applyFont="1" applyFill="1" applyBorder="1" applyAlignment="1"/>
    <xf numFmtId="0" fontId="14" fillId="2" borderId="0" xfId="0" applyFont="1" applyFill="1" applyBorder="1"/>
    <xf numFmtId="0" fontId="14" fillId="2" borderId="7" xfId="0" applyFont="1" applyFill="1" applyBorder="1"/>
    <xf numFmtId="0" fontId="16" fillId="2" borderId="6" xfId="5" applyFont="1" applyFill="1" applyBorder="1" applyAlignment="1"/>
    <xf numFmtId="0" fontId="27" fillId="0" borderId="6" xfId="0" applyFont="1" applyBorder="1" applyAlignment="1">
      <alignment vertical="top"/>
    </xf>
    <xf numFmtId="0" fontId="27" fillId="0" borderId="0" xfId="0" applyFont="1" applyAlignment="1">
      <alignment vertical="top"/>
    </xf>
    <xf numFmtId="164" fontId="0" fillId="0" borderId="0" xfId="4" applyNumberFormat="1" applyFont="1"/>
    <xf numFmtId="0" fontId="27" fillId="0" borderId="0" xfId="0" applyFont="1" applyBorder="1"/>
    <xf numFmtId="0" fontId="2" fillId="0" borderId="5" xfId="0" applyFont="1" applyBorder="1"/>
    <xf numFmtId="0" fontId="27" fillId="0" borderId="9" xfId="0" applyFont="1" applyFill="1" applyBorder="1"/>
    <xf numFmtId="0" fontId="51" fillId="0" borderId="3" xfId="0" applyFont="1" applyBorder="1"/>
    <xf numFmtId="0" fontId="18" fillId="0" borderId="0" xfId="0" applyFont="1" applyFill="1"/>
    <xf numFmtId="14" fontId="33" fillId="4" borderId="7" xfId="2" applyNumberFormat="1" applyFont="1" applyFill="1" applyBorder="1"/>
    <xf numFmtId="0" fontId="52" fillId="0" borderId="0" xfId="0" applyFont="1" applyFill="1" applyAlignment="1">
      <alignment horizontal="center"/>
    </xf>
    <xf numFmtId="0" fontId="11" fillId="0" borderId="0" xfId="0" applyFont="1" applyFill="1" applyAlignment="1">
      <alignment horizontal="right"/>
    </xf>
    <xf numFmtId="164" fontId="0" fillId="0" borderId="21" xfId="4" applyNumberFormat="1" applyFont="1" applyFill="1" applyBorder="1"/>
    <xf numFmtId="166" fontId="0" fillId="0" borderId="0" xfId="4" applyNumberFormat="1" applyFont="1" applyBorder="1"/>
    <xf numFmtId="166" fontId="0" fillId="0" borderId="0" xfId="4" applyNumberFormat="1" applyFont="1" applyBorder="1" applyAlignment="1">
      <alignment horizontal="center" vertical="center"/>
    </xf>
    <xf numFmtId="166" fontId="2" fillId="5" borderId="0" xfId="4" applyNumberFormat="1" applyFont="1" applyFill="1" applyBorder="1" applyAlignment="1">
      <alignment horizontal="center" vertical="center" wrapText="1"/>
    </xf>
    <xf numFmtId="0" fontId="2" fillId="0" borderId="6" xfId="0" applyFont="1" applyFill="1" applyBorder="1" applyAlignment="1">
      <alignment horizontal="left" vertical="top" wrapText="1"/>
    </xf>
    <xf numFmtId="164" fontId="2" fillId="4" borderId="0" xfId="4" applyNumberFormat="1" applyFont="1" applyFill="1" applyBorder="1" applyAlignment="1">
      <alignment horizontal="center" vertical="center" wrapText="1"/>
    </xf>
    <xf numFmtId="164" fontId="30" fillId="4" borderId="0" xfId="4" applyNumberFormat="1" applyFont="1"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xf>
    <xf numFmtId="166" fontId="0" fillId="0" borderId="0" xfId="4" applyNumberFormat="1" applyFont="1" applyFill="1" applyBorder="1" applyAlignment="1">
      <alignment horizontal="center" vertical="center"/>
    </xf>
    <xf numFmtId="0" fontId="0" fillId="0" borderId="7" xfId="0" applyBorder="1" applyAlignment="1">
      <alignment horizontal="center"/>
    </xf>
    <xf numFmtId="0" fontId="27" fillId="0" borderId="0" xfId="0" applyFont="1" applyFill="1" applyAlignment="1">
      <alignment horizontal="left" vertical="top" wrapText="1"/>
    </xf>
    <xf numFmtId="164" fontId="1" fillId="10" borderId="0" xfId="4" applyNumberFormat="1" applyFont="1" applyFill="1" applyBorder="1" applyAlignment="1">
      <alignment horizontal="center" vertical="center" wrapText="1"/>
    </xf>
    <xf numFmtId="0" fontId="2" fillId="0" borderId="6" xfId="0" applyFont="1" applyFill="1" applyBorder="1" applyAlignment="1">
      <alignment horizontal="left"/>
    </xf>
    <xf numFmtId="0" fontId="2" fillId="0" borderId="0" xfId="0" applyFont="1" applyFill="1" applyBorder="1" applyAlignment="1">
      <alignment horizontal="left" wrapText="1"/>
    </xf>
    <xf numFmtId="166" fontId="2" fillId="4" borderId="0" xfId="4" applyNumberFormat="1" applyFont="1" applyFill="1" applyBorder="1" applyAlignment="1">
      <alignment horizontal="left" wrapText="1"/>
    </xf>
    <xf numFmtId="0" fontId="2" fillId="0" borderId="0" xfId="0" quotePrefix="1"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6" xfId="0" applyFont="1" applyFill="1" applyBorder="1" applyAlignment="1"/>
    <xf numFmtId="0" fontId="2" fillId="0" borderId="0" xfId="0" quotePrefix="1" applyFont="1" applyFill="1" applyBorder="1" applyAlignment="1">
      <alignment horizontal="center" wrapText="1"/>
    </xf>
    <xf numFmtId="0" fontId="27" fillId="0" borderId="3" xfId="0" applyFont="1" applyBorder="1"/>
    <xf numFmtId="164" fontId="0" fillId="0" borderId="7" xfId="4" applyNumberFormat="1" applyFont="1" applyFill="1" applyBorder="1"/>
    <xf numFmtId="164" fontId="2" fillId="4" borderId="0" xfId="4" applyNumberFormat="1" applyFont="1" applyFill="1" applyBorder="1" applyAlignment="1">
      <alignment wrapText="1"/>
    </xf>
    <xf numFmtId="164" fontId="0" fillId="4" borderId="0" xfId="4" applyNumberFormat="1" applyFont="1" applyFill="1" applyBorder="1" applyAlignment="1">
      <alignment horizontal="right"/>
    </xf>
    <xf numFmtId="164" fontId="0" fillId="0" borderId="12" xfId="4" applyNumberFormat="1" applyFont="1" applyFill="1" applyBorder="1" applyAlignment="1">
      <alignment horizontal="right"/>
    </xf>
    <xf numFmtId="164" fontId="0" fillId="0" borderId="31" xfId="4" applyNumberFormat="1" applyFont="1" applyFill="1" applyBorder="1" applyAlignment="1">
      <alignment horizontal="right"/>
    </xf>
    <xf numFmtId="164" fontId="0" fillId="0" borderId="12" xfId="4" applyNumberFormat="1" applyFont="1" applyFill="1" applyBorder="1"/>
    <xf numFmtId="0" fontId="5" fillId="0" borderId="3" xfId="0" applyFont="1" applyBorder="1"/>
    <xf numFmtId="0" fontId="11" fillId="0" borderId="0" xfId="0" applyFont="1" applyFill="1"/>
    <xf numFmtId="0" fontId="27" fillId="0" borderId="0" xfId="0" applyFont="1" applyAlignment="1">
      <alignment vertical="top" wrapText="1"/>
    </xf>
    <xf numFmtId="0" fontId="53" fillId="0" borderId="6" xfId="0" applyFont="1" applyBorder="1"/>
    <xf numFmtId="0" fontId="6" fillId="0" borderId="6" xfId="0" applyFont="1" applyBorder="1"/>
    <xf numFmtId="0" fontId="2" fillId="0" borderId="0" xfId="0" applyFont="1" applyBorder="1" applyAlignment="1">
      <alignment horizontal="left" wrapText="1"/>
    </xf>
    <xf numFmtId="0" fontId="30" fillId="0" borderId="0" xfId="0" applyFont="1" applyFill="1" applyBorder="1" applyAlignment="1">
      <alignment horizontal="left" vertical="top" wrapText="1"/>
    </xf>
    <xf numFmtId="0" fontId="2" fillId="0" borderId="6" xfId="0" quotePrefix="1" applyFont="1" applyFill="1" applyBorder="1" applyAlignment="1">
      <alignment horizontal="right" wrapText="1"/>
    </xf>
    <xf numFmtId="0" fontId="27" fillId="0" borderId="0" xfId="0" applyFont="1" applyFill="1" applyAlignment="1">
      <alignment vertical="top" wrapText="1"/>
    </xf>
    <xf numFmtId="164" fontId="0" fillId="4" borderId="0" xfId="4" applyNumberFormat="1" applyFont="1" applyFill="1" applyBorder="1" applyAlignment="1">
      <alignment wrapText="1"/>
    </xf>
    <xf numFmtId="0" fontId="2" fillId="0" borderId="0" xfId="0" applyFont="1" applyBorder="1" applyAlignment="1">
      <alignment horizontal="left" wrapText="1"/>
    </xf>
    <xf numFmtId="0" fontId="27" fillId="0" borderId="0" xfId="0" applyFont="1" applyFill="1" applyBorder="1"/>
    <xf numFmtId="164" fontId="2" fillId="10" borderId="0" xfId="4" applyNumberFormat="1" applyFont="1" applyFill="1" applyBorder="1"/>
    <xf numFmtId="164" fontId="0" fillId="10" borderId="0" xfId="4" applyNumberFormat="1" applyFont="1" applyFill="1"/>
    <xf numFmtId="164" fontId="0" fillId="5" borderId="0" xfId="4" applyNumberFormat="1" applyFont="1" applyFill="1" applyBorder="1"/>
    <xf numFmtId="164" fontId="0" fillId="5" borderId="24" xfId="0" applyNumberFormat="1" applyFill="1" applyBorder="1"/>
    <xf numFmtId="49" fontId="0" fillId="4" borderId="0" xfId="0" applyNumberFormat="1" applyFill="1" applyAlignment="1">
      <alignment horizontal="left" wrapText="1"/>
    </xf>
    <xf numFmtId="49" fontId="0" fillId="0" borderId="0" xfId="0" applyNumberFormat="1" applyFill="1" applyAlignment="1">
      <alignment horizontal="center" wrapText="1"/>
    </xf>
    <xf numFmtId="0" fontId="6" fillId="0" borderId="2" xfId="0" applyFont="1" applyBorder="1" applyAlignment="1">
      <alignment horizontal="center" wrapText="1"/>
    </xf>
    <xf numFmtId="43" fontId="0" fillId="0" borderId="0" xfId="4" applyFont="1"/>
    <xf numFmtId="43" fontId="0" fillId="4" borderId="20" xfId="4" applyFont="1" applyFill="1" applyBorder="1"/>
    <xf numFmtId="43" fontId="0" fillId="4" borderId="0" xfId="4" applyFont="1" applyFill="1" applyBorder="1"/>
    <xf numFmtId="41" fontId="0" fillId="0" borderId="0" xfId="0" applyNumberFormat="1"/>
    <xf numFmtId="0" fontId="2" fillId="0" borderId="0" xfId="0" applyFont="1" applyFill="1" applyBorder="1" applyAlignment="1">
      <alignment wrapText="1"/>
    </xf>
    <xf numFmtId="0" fontId="30" fillId="0" borderId="20" xfId="0" applyFont="1" applyFill="1" applyBorder="1" applyAlignment="1">
      <alignment vertical="top" wrapText="1"/>
    </xf>
    <xf numFmtId="0" fontId="33" fillId="4" borderId="0" xfId="0" applyFont="1" applyFill="1" applyBorder="1" applyAlignment="1">
      <alignment horizontal="center" wrapText="1"/>
    </xf>
    <xf numFmtId="41" fontId="33" fillId="0" borderId="0" xfId="4" applyNumberFormat="1" applyFont="1" applyFill="1" applyBorder="1" applyAlignment="1">
      <alignment horizontal="center" wrapText="1"/>
    </xf>
    <xf numFmtId="41" fontId="33" fillId="0" borderId="21" xfId="4" applyNumberFormat="1" applyFont="1" applyFill="1" applyBorder="1" applyAlignment="1">
      <alignment horizontal="center" wrapText="1"/>
    </xf>
    <xf numFmtId="14" fontId="9" fillId="4" borderId="7" xfId="2" applyNumberFormat="1" applyFill="1" applyBorder="1"/>
    <xf numFmtId="0" fontId="33" fillId="4" borderId="0" xfId="0" applyFont="1" applyFill="1" applyAlignment="1">
      <alignment horizontal="center" vertical="center"/>
    </xf>
    <xf numFmtId="43" fontId="0" fillId="0" borderId="0" xfId="0" applyNumberFormat="1" applyFont="1" applyFill="1" applyBorder="1"/>
    <xf numFmtId="164" fontId="0" fillId="0" borderId="0" xfId="0" applyNumberFormat="1" applyFont="1" applyFill="1" applyBorder="1"/>
    <xf numFmtId="168" fontId="0" fillId="0" borderId="21" xfId="4" applyNumberFormat="1" applyFont="1" applyFill="1" applyBorder="1"/>
    <xf numFmtId="0" fontId="35" fillId="0" borderId="2" xfId="0" applyFont="1" applyFill="1" applyBorder="1" applyAlignment="1">
      <alignment horizontal="center" wrapText="1"/>
    </xf>
    <xf numFmtId="0" fontId="0" fillId="0" borderId="5" xfId="0" applyBorder="1"/>
    <xf numFmtId="0" fontId="0" fillId="8" borderId="0" xfId="0" applyFill="1"/>
    <xf numFmtId="167" fontId="2" fillId="4" borderId="0" xfId="0" applyNumberFormat="1" applyFont="1" applyFill="1" applyBorder="1"/>
    <xf numFmtId="49" fontId="2" fillId="4" borderId="33" xfId="0" applyNumberFormat="1" applyFont="1" applyFill="1" applyBorder="1" applyAlignment="1">
      <alignment horizontal="center"/>
    </xf>
    <xf numFmtId="43" fontId="0" fillId="5" borderId="2" xfId="4" applyFont="1" applyFill="1" applyBorder="1"/>
    <xf numFmtId="43" fontId="0" fillId="0" borderId="0" xfId="4" applyFont="1" applyBorder="1"/>
    <xf numFmtId="43" fontId="0" fillId="0" borderId="9" xfId="4" applyFont="1" applyFill="1" applyBorder="1"/>
    <xf numFmtId="43" fontId="0" fillId="0" borderId="0" xfId="4" applyFont="1" applyFill="1" applyBorder="1"/>
    <xf numFmtId="43" fontId="0" fillId="0" borderId="3" xfId="4" applyFont="1" applyFill="1" applyBorder="1"/>
    <xf numFmtId="43" fontId="0" fillId="0" borderId="9" xfId="4" applyFont="1" applyBorder="1"/>
    <xf numFmtId="43" fontId="0" fillId="0" borderId="3" xfId="4" applyFont="1" applyBorder="1"/>
    <xf numFmtId="43" fontId="0" fillId="4" borderId="2" xfId="4" applyFont="1" applyFill="1" applyBorder="1"/>
    <xf numFmtId="43" fontId="0" fillId="5" borderId="0" xfId="4" applyFont="1" applyFill="1" applyBorder="1"/>
    <xf numFmtId="0" fontId="40" fillId="0" borderId="0" xfId="0" applyFont="1" applyAlignment="1">
      <alignment horizontal="left" wrapText="1"/>
    </xf>
    <xf numFmtId="164" fontId="0" fillId="0" borderId="0" xfId="4" applyNumberFormat="1" applyFont="1" applyFill="1" applyBorder="1" applyAlignment="1" applyProtection="1">
      <alignment wrapText="1"/>
    </xf>
    <xf numFmtId="43" fontId="0" fillId="0" borderId="21" xfId="4" applyFont="1" applyBorder="1" applyAlignment="1">
      <alignment horizontal="right" wrapText="1"/>
    </xf>
    <xf numFmtId="43" fontId="0" fillId="0" borderId="21" xfId="4" applyFont="1" applyFill="1" applyBorder="1" applyAlignment="1">
      <alignment horizontal="right" wrapText="1"/>
    </xf>
    <xf numFmtId="43" fontId="0" fillId="0" borderId="20" xfId="4" applyFont="1" applyBorder="1" applyAlignment="1">
      <alignment horizontal="right" wrapText="1"/>
    </xf>
    <xf numFmtId="0" fontId="55" fillId="0" borderId="0" xfId="0" applyFont="1" applyAlignment="1">
      <alignment horizontal="center" vertical="center"/>
    </xf>
    <xf numFmtId="0" fontId="54" fillId="0" borderId="0" xfId="0" applyFont="1" applyBorder="1" applyAlignment="1">
      <alignment wrapText="1"/>
    </xf>
    <xf numFmtId="164" fontId="0" fillId="5" borderId="34" xfId="4" applyNumberFormat="1" applyFont="1" applyFill="1" applyBorder="1"/>
    <xf numFmtId="164" fontId="0" fillId="0" borderId="10" xfId="0" applyNumberFormat="1" applyBorder="1"/>
    <xf numFmtId="10" fontId="0" fillId="7" borderId="0" xfId="1" applyNumberFormat="1" applyFont="1" applyFill="1" applyBorder="1"/>
    <xf numFmtId="0" fontId="39" fillId="0" borderId="0" xfId="2" applyFont="1" applyFill="1" applyAlignment="1">
      <alignment wrapText="1"/>
    </xf>
    <xf numFmtId="0" fontId="11" fillId="4" borderId="0" xfId="0" applyFont="1" applyFill="1" applyBorder="1" applyAlignment="1">
      <alignment horizontal="center" wrapText="1"/>
    </xf>
    <xf numFmtId="0" fontId="5" fillId="0" borderId="0" xfId="0" applyFont="1" applyBorder="1"/>
    <xf numFmtId="0" fontId="5" fillId="0" borderId="7" xfId="0" applyFont="1" applyFill="1" applyBorder="1"/>
    <xf numFmtId="0" fontId="0" fillId="0" borderId="0" xfId="0" applyAlignment="1">
      <alignment horizontal="left" wrapText="1"/>
    </xf>
    <xf numFmtId="164" fontId="0" fillId="0" borderId="0" xfId="4" applyNumberFormat="1" applyFont="1" applyFill="1" applyBorder="1" applyAlignment="1">
      <alignment horizontal="right"/>
    </xf>
    <xf numFmtId="164" fontId="30" fillId="0" borderId="0" xfId="4" applyNumberFormat="1" applyFont="1" applyFill="1" applyBorder="1" applyAlignment="1">
      <alignment horizontal="left" vertical="top" wrapText="1"/>
    </xf>
    <xf numFmtId="0" fontId="56" fillId="0" borderId="0" xfId="0" applyFont="1" applyAlignment="1">
      <alignment horizontal="center" vertical="top"/>
    </xf>
    <xf numFmtId="0" fontId="22" fillId="0" borderId="0" xfId="0" applyFont="1" applyAlignment="1"/>
    <xf numFmtId="0" fontId="22" fillId="0" borderId="0" xfId="0" applyFont="1" applyAlignment="1">
      <alignment wrapText="1"/>
    </xf>
    <xf numFmtId="0" fontId="32" fillId="0" borderId="0" xfId="0" applyFont="1"/>
    <xf numFmtId="164" fontId="0" fillId="0" borderId="20" xfId="0" applyNumberFormat="1" applyBorder="1"/>
    <xf numFmtId="0" fontId="35" fillId="7" borderId="0" xfId="0" applyFont="1" applyFill="1" applyBorder="1" applyAlignment="1">
      <alignment horizontal="center" wrapText="1"/>
    </xf>
    <xf numFmtId="164" fontId="0" fillId="0" borderId="35" xfId="4" applyNumberFormat="1" applyFont="1" applyFill="1" applyBorder="1"/>
    <xf numFmtId="164" fontId="0" fillId="0" borderId="36" xfId="4" applyNumberFormat="1" applyFont="1" applyFill="1" applyBorder="1"/>
    <xf numFmtId="9" fontId="0" fillId="0" borderId="21" xfId="1" applyNumberFormat="1" applyFont="1" applyBorder="1" applyAlignment="1">
      <alignment horizontal="right" wrapText="1"/>
    </xf>
    <xf numFmtId="0" fontId="30" fillId="0" borderId="21" xfId="0" applyFont="1" applyFill="1" applyBorder="1" applyAlignment="1">
      <alignment vertical="top" wrapText="1"/>
    </xf>
    <xf numFmtId="164" fontId="0" fillId="7" borderId="22" xfId="4" applyNumberFormat="1" applyFont="1" applyFill="1" applyBorder="1" applyAlignment="1">
      <alignment vertical="center"/>
    </xf>
    <xf numFmtId="0" fontId="0" fillId="7" borderId="23" xfId="0" applyFill="1" applyBorder="1"/>
    <xf numFmtId="164" fontId="1" fillId="10" borderId="0" xfId="4" applyNumberFormat="1" applyFont="1" applyFill="1" applyBorder="1"/>
    <xf numFmtId="164" fontId="1" fillId="0" borderId="0" xfId="4" applyNumberFormat="1" applyFont="1" applyBorder="1"/>
    <xf numFmtId="164" fontId="1" fillId="4" borderId="0" xfId="4" applyNumberFormat="1" applyFont="1" applyFill="1" applyBorder="1"/>
    <xf numFmtId="166" fontId="1" fillId="0" borderId="0" xfId="4" applyNumberFormat="1" applyFont="1" applyFill="1" applyBorder="1" applyAlignment="1">
      <alignment horizontal="center" vertical="center"/>
    </xf>
    <xf numFmtId="166" fontId="1" fillId="0" borderId="0" xfId="4" applyNumberFormat="1" applyFont="1" applyBorder="1" applyAlignment="1">
      <alignment horizontal="center" vertical="center"/>
    </xf>
    <xf numFmtId="43" fontId="2" fillId="4" borderId="0" xfId="4" applyFont="1" applyFill="1" applyBorder="1" applyAlignment="1">
      <alignment horizontal="center" vertical="center"/>
    </xf>
    <xf numFmtId="166" fontId="2" fillId="4" borderId="0" xfId="4" applyNumberFormat="1" applyFont="1" applyFill="1" applyBorder="1" applyAlignment="1">
      <alignment horizontal="center" vertical="center" wrapText="1"/>
    </xf>
    <xf numFmtId="166" fontId="53" fillId="0" borderId="0" xfId="4" applyNumberFormat="1" applyFont="1" applyFill="1" applyBorder="1" applyAlignment="1">
      <alignment horizontal="center" vertical="center" wrapText="1"/>
    </xf>
    <xf numFmtId="166" fontId="53" fillId="0" borderId="0" xfId="4" applyNumberFormat="1" applyFont="1" applyBorder="1" applyAlignment="1">
      <alignment horizontal="center" vertical="center" wrapText="1"/>
    </xf>
    <xf numFmtId="166" fontId="2" fillId="0" borderId="0" xfId="4" applyNumberFormat="1" applyFont="1" applyBorder="1" applyAlignment="1">
      <alignment horizontal="center" vertical="center"/>
    </xf>
    <xf numFmtId="164" fontId="53" fillId="0" borderId="0" xfId="4" applyNumberFormat="1" applyFont="1" applyBorder="1" applyAlignment="1">
      <alignment horizontal="center" vertical="center" wrapText="1"/>
    </xf>
    <xf numFmtId="9" fontId="0" fillId="5" borderId="0" xfId="1" applyFont="1" applyFill="1" applyBorder="1"/>
    <xf numFmtId="0" fontId="34" fillId="0" borderId="0" xfId="0" applyFont="1" applyFill="1" applyBorder="1" applyAlignment="1">
      <alignment vertical="top" wrapText="1"/>
    </xf>
    <xf numFmtId="0" fontId="28" fillId="4" borderId="0" xfId="0" applyFont="1" applyFill="1"/>
    <xf numFmtId="0" fontId="43" fillId="4" borderId="0" xfId="2" applyFont="1" applyFill="1"/>
    <xf numFmtId="0" fontId="9" fillId="4" borderId="0" xfId="2" applyFill="1"/>
    <xf numFmtId="0" fontId="2" fillId="8" borderId="1" xfId="0" applyFont="1" applyFill="1" applyBorder="1"/>
    <xf numFmtId="0" fontId="0" fillId="8" borderId="14" xfId="0" applyFill="1" applyBorder="1"/>
    <xf numFmtId="0" fontId="53" fillId="0" borderId="0" xfId="0" applyFont="1"/>
    <xf numFmtId="0" fontId="7" fillId="0" borderId="0" xfId="0" quotePrefix="1" applyFont="1" applyAlignment="1">
      <alignment horizontal="left"/>
    </xf>
    <xf numFmtId="0" fontId="17" fillId="0" borderId="0" xfId="0" quotePrefix="1" applyFont="1" applyAlignment="1">
      <alignment horizontal="left"/>
    </xf>
    <xf numFmtId="0" fontId="4" fillId="3" borderId="0" xfId="0" applyFont="1" applyFill="1" applyAlignment="1">
      <alignment horizontal="left" wrapText="1"/>
    </xf>
    <xf numFmtId="0" fontId="14" fillId="2" borderId="0" xfId="0" applyFont="1" applyFill="1" applyAlignment="1">
      <alignment horizontal="left" wrapText="1"/>
    </xf>
    <xf numFmtId="0" fontId="40" fillId="0" borderId="0" xfId="0" applyFont="1" applyAlignment="1">
      <alignment horizontal="left" wrapText="1"/>
    </xf>
    <xf numFmtId="0" fontId="30" fillId="7" borderId="0" xfId="0" applyFont="1" applyFill="1" applyBorder="1" applyAlignment="1">
      <alignment horizontal="left" vertical="top" wrapText="1"/>
    </xf>
    <xf numFmtId="0" fontId="42" fillId="0" borderId="13" xfId="2" applyFont="1" applyBorder="1" applyAlignment="1">
      <alignment horizontal="left" vertical="top" wrapText="1"/>
    </xf>
    <xf numFmtId="0" fontId="42" fillId="0" borderId="14" xfId="2" applyFont="1" applyBorder="1" applyAlignment="1">
      <alignment horizontal="left" vertical="top" wrapText="1"/>
    </xf>
    <xf numFmtId="0" fontId="42" fillId="0" borderId="5" xfId="2" applyFont="1" applyBorder="1" applyAlignment="1">
      <alignment horizontal="left" vertical="top" wrapText="1"/>
    </xf>
    <xf numFmtId="0" fontId="42" fillId="0" borderId="3" xfId="2" applyFont="1" applyBorder="1" applyAlignment="1">
      <alignment horizontal="left" vertical="top" wrapText="1"/>
    </xf>
    <xf numFmtId="0" fontId="42" fillId="0" borderId="4" xfId="2" applyFont="1" applyBorder="1" applyAlignment="1">
      <alignment horizontal="left" vertical="top" wrapText="1"/>
    </xf>
    <xf numFmtId="0" fontId="42" fillId="0" borderId="6" xfId="2" applyFont="1" applyBorder="1" applyAlignment="1">
      <alignment horizontal="left" vertical="top" wrapText="1"/>
    </xf>
    <xf numFmtId="0" fontId="42" fillId="0" borderId="0" xfId="2" applyFont="1" applyBorder="1" applyAlignment="1">
      <alignment horizontal="left" vertical="top" wrapText="1"/>
    </xf>
    <xf numFmtId="0" fontId="42" fillId="0" borderId="7" xfId="2" applyFont="1" applyBorder="1" applyAlignment="1">
      <alignment horizontal="left" vertical="top" wrapText="1"/>
    </xf>
    <xf numFmtId="0" fontId="42" fillId="0" borderId="8" xfId="2" applyFont="1" applyBorder="1" applyAlignment="1">
      <alignment horizontal="left" vertical="top" wrapText="1"/>
    </xf>
    <xf numFmtId="0" fontId="42" fillId="0" borderId="9" xfId="2" applyFont="1" applyBorder="1" applyAlignment="1">
      <alignment horizontal="left" vertical="top" wrapText="1"/>
    </xf>
    <xf numFmtId="0" fontId="42" fillId="0" borderId="10" xfId="2" applyFont="1" applyBorder="1" applyAlignment="1">
      <alignment horizontal="left" vertical="top" wrapText="1"/>
    </xf>
    <xf numFmtId="0" fontId="32" fillId="2" borderId="8" xfId="0" applyFont="1" applyFill="1" applyBorder="1" applyAlignment="1">
      <alignment horizontal="left" vertical="top" wrapText="1"/>
    </xf>
    <xf numFmtId="0" fontId="32" fillId="2" borderId="9" xfId="0" applyFont="1" applyFill="1" applyBorder="1" applyAlignment="1">
      <alignment horizontal="left" vertical="top" wrapText="1"/>
    </xf>
    <xf numFmtId="0" fontId="32" fillId="2" borderId="10" xfId="0" applyFont="1" applyFill="1" applyBorder="1" applyAlignment="1">
      <alignment horizontal="left" vertical="top" wrapText="1"/>
    </xf>
    <xf numFmtId="0" fontId="31" fillId="0" borderId="1"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5" xfId="0" applyFont="1" applyBorder="1" applyAlignment="1">
      <alignment horizontal="left" vertical="top" wrapText="1"/>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31" fillId="0" borderId="10" xfId="0" applyFont="1" applyBorder="1" applyAlignment="1">
      <alignment horizontal="left" vertical="top" wrapText="1"/>
    </xf>
    <xf numFmtId="0" fontId="31" fillId="0" borderId="1"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0" fontId="32" fillId="2" borderId="5" xfId="0" applyFont="1" applyFill="1" applyBorder="1" applyAlignment="1">
      <alignment horizontal="left" wrapText="1"/>
    </xf>
    <xf numFmtId="0" fontId="32" fillId="2" borderId="3" xfId="0" applyFont="1" applyFill="1" applyBorder="1" applyAlignment="1">
      <alignment horizontal="left" wrapText="1"/>
    </xf>
    <xf numFmtId="0" fontId="32" fillId="2" borderId="4" xfId="0" applyFont="1" applyFill="1" applyBorder="1" applyAlignment="1">
      <alignment horizontal="left" wrapText="1"/>
    </xf>
    <xf numFmtId="0" fontId="27" fillId="0" borderId="6" xfId="0" applyFont="1" applyBorder="1" applyAlignment="1">
      <alignment horizontal="left" vertical="top" wrapText="1"/>
    </xf>
    <xf numFmtId="0" fontId="27" fillId="0" borderId="0"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0" borderId="6" xfId="0" applyFont="1" applyBorder="1" applyAlignment="1">
      <alignment horizontal="left" wrapText="1"/>
    </xf>
    <xf numFmtId="0" fontId="2" fillId="0" borderId="0" xfId="0" applyFont="1"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2" fillId="0" borderId="15" xfId="2" applyFont="1" applyBorder="1" applyAlignment="1">
      <alignment horizontal="center"/>
    </xf>
    <xf numFmtId="0" fontId="2" fillId="0" borderId="16" xfId="2" applyFont="1" applyBorder="1" applyAlignment="1">
      <alignment horizontal="center"/>
    </xf>
    <xf numFmtId="0" fontId="2" fillId="0" borderId="17" xfId="2" applyFont="1" applyBorder="1" applyAlignment="1">
      <alignment horizontal="center"/>
    </xf>
    <xf numFmtId="0" fontId="32" fillId="0" borderId="5" xfId="0" applyFont="1" applyBorder="1" applyAlignment="1">
      <alignment horizontal="left" vertical="top" wrapTex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32" fillId="0" borderId="10" xfId="0" applyFont="1" applyBorder="1" applyAlignment="1">
      <alignment horizontal="left" vertical="top" wrapText="1"/>
    </xf>
    <xf numFmtId="0" fontId="2" fillId="0" borderId="0" xfId="2" applyFont="1" applyFill="1" applyBorder="1" applyAlignment="1">
      <alignment horizontal="center" wrapText="1"/>
    </xf>
    <xf numFmtId="0" fontId="2" fillId="0" borderId="2" xfId="2" applyFont="1" applyFill="1" applyBorder="1" applyAlignment="1">
      <alignment horizontal="center" wrapText="1"/>
    </xf>
    <xf numFmtId="0" fontId="2" fillId="0" borderId="0" xfId="2" applyFont="1" applyBorder="1" applyAlignment="1">
      <alignment horizontal="center" wrapText="1"/>
    </xf>
    <xf numFmtId="0" fontId="2" fillId="0" borderId="2" xfId="2" applyFont="1" applyBorder="1" applyAlignment="1">
      <alignment horizontal="center" wrapText="1"/>
    </xf>
    <xf numFmtId="0" fontId="10" fillId="0" borderId="0" xfId="2" applyFont="1" applyBorder="1" applyAlignment="1">
      <alignment horizontal="center" wrapText="1"/>
    </xf>
    <xf numFmtId="0" fontId="10" fillId="0" borderId="2" xfId="2" applyFont="1" applyBorder="1" applyAlignment="1">
      <alignment horizontal="center" wrapText="1"/>
    </xf>
    <xf numFmtId="0" fontId="10" fillId="0" borderId="0" xfId="2" applyFont="1" applyBorder="1" applyAlignment="1">
      <alignment horizontal="center"/>
    </xf>
    <xf numFmtId="0" fontId="10" fillId="0" borderId="2" xfId="2" applyFont="1" applyBorder="1" applyAlignment="1">
      <alignment horizontal="center"/>
    </xf>
    <xf numFmtId="0" fontId="24" fillId="5" borderId="1" xfId="0" applyFont="1" applyFill="1" applyBorder="1" applyAlignment="1">
      <alignment horizontal="center" wrapText="1"/>
    </xf>
    <xf numFmtId="0" fontId="24" fillId="5" borderId="14" xfId="0" applyFont="1" applyFill="1" applyBorder="1" applyAlignment="1">
      <alignment horizontal="center" wrapText="1"/>
    </xf>
    <xf numFmtId="0" fontId="33" fillId="0" borderId="6" xfId="0" applyFont="1" applyBorder="1" applyAlignment="1">
      <alignment horizontal="left" vertical="top" wrapText="1"/>
    </xf>
    <xf numFmtId="0" fontId="33" fillId="0" borderId="0" xfId="0" applyFont="1" applyBorder="1" applyAlignment="1">
      <alignment horizontal="left" vertical="top" wrapText="1"/>
    </xf>
    <xf numFmtId="0" fontId="33" fillId="0" borderId="7" xfId="0" applyFont="1" applyBorder="1" applyAlignment="1">
      <alignment horizontal="left" vertical="top" wrapText="1"/>
    </xf>
    <xf numFmtId="0" fontId="0" fillId="0" borderId="7" xfId="0" applyBorder="1" applyAlignment="1">
      <alignment horizontal="left" vertical="top" wrapText="1"/>
    </xf>
    <xf numFmtId="0" fontId="6" fillId="0" borderId="0" xfId="0" applyFont="1" applyAlignment="1">
      <alignment horizontal="center" wrapText="1"/>
    </xf>
    <xf numFmtId="0" fontId="6" fillId="0" borderId="9" xfId="0" applyFont="1" applyBorder="1" applyAlignment="1">
      <alignment horizontal="center" wrapText="1"/>
    </xf>
    <xf numFmtId="0" fontId="6" fillId="0" borderId="6" xfId="0" applyFont="1" applyBorder="1" applyAlignment="1">
      <alignment horizontal="center" wrapText="1"/>
    </xf>
    <xf numFmtId="0" fontId="6" fillId="0" borderId="0" xfId="0" applyFont="1" applyBorder="1" applyAlignment="1">
      <alignment horizontal="center" wrapText="1"/>
    </xf>
    <xf numFmtId="0" fontId="6" fillId="0" borderId="8" xfId="0" applyFont="1" applyBorder="1" applyAlignment="1">
      <alignment horizontal="center" wrapText="1"/>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32" fillId="0" borderId="1" xfId="0" applyFont="1" applyBorder="1" applyAlignment="1">
      <alignment horizontal="left" vertical="top"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5" borderId="1" xfId="0" applyFont="1" applyFill="1" applyBorder="1" applyAlignment="1">
      <alignment horizontal="center" wrapText="1"/>
    </xf>
    <xf numFmtId="0" fontId="2" fillId="5" borderId="14" xfId="0" applyFont="1" applyFill="1" applyBorder="1" applyAlignment="1">
      <alignment horizontal="center" wrapText="1"/>
    </xf>
    <xf numFmtId="0" fontId="2" fillId="0" borderId="0" xfId="0" applyFont="1" applyFill="1" applyBorder="1" applyAlignment="1">
      <alignment horizontal="center" wrapText="1"/>
    </xf>
    <xf numFmtId="0" fontId="2" fillId="9" borderId="0" xfId="0" applyFont="1" applyFill="1" applyAlignment="1">
      <alignment horizontal="left" vertical="top" wrapText="1"/>
    </xf>
    <xf numFmtId="0" fontId="2" fillId="9" borderId="0" xfId="0" applyFont="1" applyFill="1" applyBorder="1" applyAlignment="1">
      <alignment horizontal="left" vertical="top" wrapText="1"/>
    </xf>
    <xf numFmtId="0" fontId="0" fillId="0" borderId="0" xfId="0" applyFont="1" applyAlignment="1">
      <alignment horizontal="left" vertical="top" wrapText="1"/>
    </xf>
    <xf numFmtId="0" fontId="24" fillId="5" borderId="13" xfId="0" applyFont="1" applyFill="1" applyBorder="1" applyAlignment="1">
      <alignment horizontal="center" wrapText="1"/>
    </xf>
    <xf numFmtId="0" fontId="0" fillId="0" borderId="0" xfId="0" applyFill="1" applyBorder="1" applyAlignment="1">
      <alignment horizontal="left" vertical="top" wrapText="1"/>
    </xf>
    <xf numFmtId="0" fontId="24" fillId="5" borderId="29" xfId="0" applyFont="1" applyFill="1" applyBorder="1" applyAlignment="1">
      <alignment horizontal="center" wrapText="1"/>
    </xf>
    <xf numFmtId="0" fontId="0" fillId="0" borderId="5"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4" fontId="10" fillId="8" borderId="5" xfId="2" applyNumberFormat="1" applyFont="1" applyFill="1" applyBorder="1" applyAlignment="1">
      <alignment horizontal="left" vertical="center" wrapText="1"/>
    </xf>
    <xf numFmtId="14" fontId="10" fillId="8" borderId="4" xfId="2" applyNumberFormat="1" applyFont="1" applyFill="1" applyBorder="1" applyAlignment="1">
      <alignment horizontal="left" vertical="center" wrapText="1"/>
    </xf>
    <xf numFmtId="0" fontId="33" fillId="0" borderId="0" xfId="2" applyFont="1" applyFill="1" applyAlignment="1">
      <alignment horizontal="left"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0" fillId="0" borderId="0" xfId="0" applyAlignment="1">
      <alignment horizontal="left" wrapText="1"/>
    </xf>
    <xf numFmtId="0" fontId="14" fillId="2" borderId="5" xfId="0" applyFont="1" applyFill="1" applyBorder="1" applyAlignment="1">
      <alignment horizontal="left" wrapText="1"/>
    </xf>
    <xf numFmtId="0" fontId="14" fillId="2" borderId="3" xfId="0" applyFont="1" applyFill="1" applyBorder="1" applyAlignment="1">
      <alignment horizontal="left" wrapText="1"/>
    </xf>
    <xf numFmtId="0" fontId="14" fillId="2" borderId="4" xfId="0" applyFont="1" applyFill="1" applyBorder="1" applyAlignment="1">
      <alignment horizontal="left"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2" fillId="0" borderId="5" xfId="0" applyFont="1" applyBorder="1" applyAlignment="1">
      <alignment horizontal="left" wrapText="1"/>
    </xf>
    <xf numFmtId="0" fontId="2" fillId="0" borderId="3" xfId="0" applyFont="1" applyBorder="1" applyAlignment="1">
      <alignment horizontal="left" wrapText="1"/>
    </xf>
    <xf numFmtId="0" fontId="0" fillId="0" borderId="0" xfId="0" applyBorder="1" applyAlignment="1">
      <alignment horizontal="left" wrapText="1"/>
    </xf>
    <xf numFmtId="0" fontId="2" fillId="8" borderId="1" xfId="0" applyFont="1" applyFill="1" applyBorder="1" applyAlignment="1">
      <alignment horizontal="center"/>
    </xf>
    <xf numFmtId="0" fontId="2" fillId="8" borderId="13" xfId="0" applyFont="1" applyFill="1" applyBorder="1" applyAlignment="1">
      <alignment horizontal="center"/>
    </xf>
    <xf numFmtId="0" fontId="2" fillId="8" borderId="14" xfId="0" applyFont="1" applyFill="1" applyBorder="1" applyAlignment="1">
      <alignment horizontal="center"/>
    </xf>
  </cellXfs>
  <cellStyles count="6">
    <cellStyle name="Comma" xfId="4" builtinId="3"/>
    <cellStyle name="Hyperlink" xfId="5" builtinId="8"/>
    <cellStyle name="Normal" xfId="0" builtinId="0"/>
    <cellStyle name="Normal 2" xfId="2" xr:uid="{7D6D3C9E-ADF4-4C62-A6CD-44457FB2CFF0}"/>
    <cellStyle name="Percent" xfId="1" builtinId="5"/>
    <cellStyle name="Percent 2" xfId="3" xr:uid="{3180B500-0914-4389-BF2A-32C36977A12B}"/>
  </cellStyles>
  <dxfs count="0"/>
  <tableStyles count="0" defaultTableStyle="TableStyleMedium2" defaultPivotStyle="PivotStyleLight16"/>
  <colors>
    <mruColors>
      <color rgb="FF9BC2E6"/>
      <color rgb="FF7224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icpa.org/interestareas/privatecompaniespracticesection/qualityservicesdelivery/sba-paycheck-protection-program-resources-for-cpas.html" TargetMode="External"/><Relationship Id="rId1" Type="http://schemas.openxmlformats.org/officeDocument/2006/relationships/hyperlink" Target="https://home.treasury.gov/system/files/136/3245-0407-SBA-Form-3508-PPP-Forgiveness-Application.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A0A3-1F19-4170-BF33-98D866D9F833}">
  <sheetPr>
    <pageSetUpPr fitToPage="1"/>
  </sheetPr>
  <dimension ref="A1:R43"/>
  <sheetViews>
    <sheetView showGridLines="0" topLeftCell="A4" zoomScale="60" zoomScaleNormal="60" zoomScalePageLayoutView="70" workbookViewId="0">
      <selection activeCell="K10" sqref="K10"/>
    </sheetView>
  </sheetViews>
  <sheetFormatPr defaultRowHeight="14.25" x14ac:dyDescent="0.45"/>
  <cols>
    <col min="1" max="1" width="11" customWidth="1"/>
    <col min="6" max="6" width="9" customWidth="1"/>
    <col min="15" max="15" width="9.73046875" customWidth="1"/>
    <col min="18" max="18" width="10" customWidth="1"/>
  </cols>
  <sheetData>
    <row r="1" spans="1:15" ht="21" x14ac:dyDescent="0.65">
      <c r="A1" s="18" t="s">
        <v>6</v>
      </c>
    </row>
    <row r="2" spans="1:15" ht="21" x14ac:dyDescent="0.65">
      <c r="A2" s="18" t="s">
        <v>1</v>
      </c>
    </row>
    <row r="3" spans="1:15" ht="21" x14ac:dyDescent="0.65">
      <c r="A3" s="432" t="s">
        <v>268</v>
      </c>
    </row>
    <row r="4" spans="1:15" ht="15" customHeight="1" x14ac:dyDescent="0.65">
      <c r="A4" s="5"/>
    </row>
    <row r="5" spans="1:15" x14ac:dyDescent="0.45">
      <c r="A5" s="4"/>
      <c r="B5" s="3"/>
    </row>
    <row r="6" spans="1:15" x14ac:dyDescent="0.45">
      <c r="A6" s="4"/>
      <c r="B6" s="3"/>
    </row>
    <row r="7" spans="1:15" s="2" customFormat="1" ht="18" x14ac:dyDescent="0.55000000000000004"/>
    <row r="8" spans="1:15" s="2" customFormat="1" ht="21" x14ac:dyDescent="0.65">
      <c r="A8" s="18" t="s">
        <v>0</v>
      </c>
    </row>
    <row r="9" spans="1:15" s="2" customFormat="1" ht="18" x14ac:dyDescent="0.55000000000000004">
      <c r="A9" s="57" t="s">
        <v>139</v>
      </c>
      <c r="B9" s="57"/>
      <c r="C9" s="57"/>
      <c r="D9" s="57"/>
      <c r="E9" s="57"/>
      <c r="F9" s="57"/>
      <c r="G9" s="57"/>
      <c r="H9" s="57"/>
      <c r="I9" s="57"/>
      <c r="J9" s="57"/>
      <c r="K9" s="57"/>
      <c r="L9" s="57"/>
      <c r="M9" s="57"/>
      <c r="N9" s="57"/>
      <c r="O9" s="57"/>
    </row>
    <row r="10" spans="1:15" s="2" customFormat="1" ht="18" x14ac:dyDescent="0.55000000000000004">
      <c r="A10" s="426" t="s">
        <v>259</v>
      </c>
      <c r="B10" s="57"/>
      <c r="C10" s="57"/>
      <c r="D10" s="57"/>
      <c r="E10" s="57"/>
      <c r="F10" s="57"/>
      <c r="G10" s="57"/>
      <c r="H10" s="57"/>
      <c r="I10" s="57"/>
      <c r="J10" s="57"/>
      <c r="K10" s="57"/>
      <c r="L10" s="57"/>
      <c r="M10" s="57"/>
      <c r="N10" s="57"/>
      <c r="O10" s="57"/>
    </row>
    <row r="11" spans="1:15" s="2" customFormat="1" ht="18" x14ac:dyDescent="0.55000000000000004">
      <c r="A11" s="274" t="s">
        <v>146</v>
      </c>
      <c r="B11" s="274"/>
      <c r="C11" s="274"/>
      <c r="D11" s="274"/>
      <c r="E11" s="274"/>
      <c r="F11" s="274"/>
      <c r="G11" s="274"/>
      <c r="H11" s="274"/>
      <c r="I11" s="274"/>
      <c r="J11" s="274"/>
      <c r="K11" s="274"/>
      <c r="L11" s="274"/>
      <c r="M11" s="274"/>
      <c r="N11" s="274"/>
      <c r="O11" s="274"/>
    </row>
    <row r="12" spans="1:15" s="2" customFormat="1" ht="8.65" customHeight="1" x14ac:dyDescent="0.65">
      <c r="A12" s="18"/>
    </row>
    <row r="13" spans="1:15" s="58" customFormat="1" ht="18" customHeight="1" x14ac:dyDescent="0.55000000000000004">
      <c r="A13" s="65">
        <v>1</v>
      </c>
      <c r="B13" s="58" t="s">
        <v>48</v>
      </c>
    </row>
    <row r="14" spans="1:15" s="58" customFormat="1" ht="8.65" customHeight="1" x14ac:dyDescent="0.65">
      <c r="A14" s="304"/>
    </row>
    <row r="15" spans="1:15" s="58" customFormat="1" ht="18" x14ac:dyDescent="0.55000000000000004">
      <c r="A15" s="65">
        <v>2</v>
      </c>
      <c r="B15" s="58" t="s">
        <v>148</v>
      </c>
    </row>
    <row r="16" spans="1:15" s="58" customFormat="1" ht="12" customHeight="1" x14ac:dyDescent="0.55000000000000004">
      <c r="A16" s="65"/>
    </row>
    <row r="17" spans="1:18" s="58" customFormat="1" ht="18" x14ac:dyDescent="0.55000000000000004">
      <c r="A17" s="65">
        <v>3</v>
      </c>
      <c r="B17" s="58" t="s">
        <v>150</v>
      </c>
    </row>
    <row r="18" spans="1:18" s="58" customFormat="1" ht="9.75" customHeight="1" x14ac:dyDescent="0.55000000000000004">
      <c r="A18" s="65"/>
    </row>
    <row r="19" spans="1:18" s="58" customFormat="1" ht="18" x14ac:dyDescent="0.55000000000000004">
      <c r="A19" s="19">
        <v>4</v>
      </c>
      <c r="B19" s="58" t="s">
        <v>27</v>
      </c>
    </row>
    <row r="20" spans="1:18" s="2" customFormat="1" ht="11.65" customHeight="1" x14ac:dyDescent="0.55000000000000004">
      <c r="A20" s="19"/>
    </row>
    <row r="21" spans="1:18" s="2" customFormat="1" ht="18" x14ac:dyDescent="0.55000000000000004">
      <c r="A21" s="95">
        <v>5</v>
      </c>
      <c r="B21" s="2" t="s">
        <v>28</v>
      </c>
    </row>
    <row r="22" spans="1:18" s="2" customFormat="1" ht="18" x14ac:dyDescent="0.55000000000000004">
      <c r="A22" s="1"/>
      <c r="C22" s="67" t="s">
        <v>29</v>
      </c>
    </row>
    <row r="23" spans="1:18" s="2" customFormat="1" ht="9" customHeight="1" x14ac:dyDescent="0.55000000000000004">
      <c r="A23" s="1"/>
    </row>
    <row r="24" spans="1:18" s="2" customFormat="1" ht="18" x14ac:dyDescent="0.55000000000000004">
      <c r="A24" s="1"/>
      <c r="B24" s="56" t="s">
        <v>25</v>
      </c>
    </row>
    <row r="25" spans="1:18" s="2" customFormat="1" ht="10.15" customHeight="1" x14ac:dyDescent="0.55000000000000004">
      <c r="A25" s="1"/>
      <c r="B25" s="56"/>
    </row>
    <row r="26" spans="1:18" s="2" customFormat="1" ht="37.5" customHeight="1" x14ac:dyDescent="0.55000000000000004">
      <c r="A26" s="95">
        <v>6</v>
      </c>
      <c r="B26" s="436" t="s">
        <v>52</v>
      </c>
      <c r="C26" s="436"/>
      <c r="D26" s="436"/>
      <c r="E26" s="436"/>
      <c r="F26" s="436"/>
      <c r="G26" s="436"/>
      <c r="H26" s="436"/>
      <c r="I26" s="436"/>
      <c r="J26" s="436"/>
      <c r="K26" s="436"/>
      <c r="L26" s="436"/>
      <c r="M26" s="436"/>
      <c r="N26" s="436"/>
      <c r="O26" s="436"/>
      <c r="P26" s="436"/>
      <c r="Q26" s="436"/>
      <c r="R26" s="436"/>
    </row>
    <row r="27" spans="1:18" s="2" customFormat="1" ht="18" x14ac:dyDescent="0.55000000000000004">
      <c r="A27" s="95"/>
      <c r="B27" s="384"/>
      <c r="C27" s="384"/>
      <c r="D27" s="384"/>
      <c r="E27" s="384"/>
      <c r="F27" s="384"/>
      <c r="G27" s="384"/>
      <c r="H27" s="384"/>
      <c r="I27" s="384"/>
      <c r="J27" s="384"/>
      <c r="K27" s="384"/>
      <c r="L27" s="384"/>
      <c r="M27" s="384"/>
      <c r="N27" s="384"/>
      <c r="O27" s="384"/>
      <c r="P27" s="384"/>
      <c r="Q27" s="384"/>
      <c r="R27" s="384"/>
    </row>
    <row r="28" spans="1:18" s="2" customFormat="1" ht="18" x14ac:dyDescent="0.55000000000000004">
      <c r="A28" s="95" t="s">
        <v>233</v>
      </c>
      <c r="B28" s="384"/>
      <c r="C28" s="384"/>
      <c r="D28" s="384"/>
      <c r="E28" s="384"/>
      <c r="F28" s="384"/>
      <c r="G28" s="384"/>
      <c r="H28" s="384"/>
      <c r="I28" s="384"/>
      <c r="J28" s="384"/>
      <c r="K28" s="384"/>
      <c r="L28" s="384"/>
      <c r="M28" s="384"/>
      <c r="N28" s="384"/>
      <c r="O28" s="384"/>
      <c r="P28" s="384"/>
      <c r="Q28" s="384"/>
      <c r="R28" s="384"/>
    </row>
    <row r="29" spans="1:18" s="2" customFormat="1" ht="52.5" customHeight="1" x14ac:dyDescent="0.55000000000000004">
      <c r="A29" s="389" t="s">
        <v>235</v>
      </c>
      <c r="B29" s="436" t="s">
        <v>234</v>
      </c>
      <c r="C29" s="436"/>
      <c r="D29" s="436"/>
      <c r="E29" s="436"/>
      <c r="F29" s="436"/>
      <c r="G29" s="436"/>
      <c r="H29" s="436"/>
      <c r="I29" s="436"/>
      <c r="J29" s="436"/>
      <c r="K29" s="436"/>
      <c r="L29" s="436"/>
      <c r="M29" s="436"/>
      <c r="N29" s="436"/>
      <c r="O29" s="436"/>
      <c r="P29" s="436"/>
      <c r="Q29" s="436"/>
      <c r="R29" s="436"/>
    </row>
    <row r="30" spans="1:18" s="2" customFormat="1" ht="18" x14ac:dyDescent="0.55000000000000004">
      <c r="A30" s="95"/>
      <c r="B30" s="384"/>
      <c r="C30" s="384"/>
      <c r="D30" s="384"/>
      <c r="E30" s="384"/>
      <c r="F30" s="384"/>
      <c r="G30" s="384"/>
      <c r="H30" s="384"/>
      <c r="I30" s="384"/>
      <c r="J30" s="384"/>
      <c r="K30" s="384"/>
      <c r="L30" s="384"/>
      <c r="M30" s="384"/>
      <c r="N30" s="384"/>
      <c r="O30" s="384"/>
      <c r="P30" s="384"/>
      <c r="Q30" s="384"/>
      <c r="R30" s="384"/>
    </row>
    <row r="31" spans="1:18" s="2" customFormat="1" ht="21" x14ac:dyDescent="0.65">
      <c r="A31" s="11" t="s">
        <v>10</v>
      </c>
      <c r="B31" s="435" t="s">
        <v>260</v>
      </c>
      <c r="C31" s="435"/>
      <c r="D31" s="435"/>
      <c r="E31" s="435"/>
      <c r="F31" s="435"/>
      <c r="G31" s="435"/>
      <c r="H31" s="435"/>
      <c r="I31" s="435"/>
      <c r="J31" s="435"/>
      <c r="K31" s="435"/>
      <c r="L31" s="435"/>
      <c r="M31" s="435"/>
      <c r="N31" s="435"/>
      <c r="O31" s="435"/>
      <c r="P31" s="435"/>
      <c r="Q31" s="435"/>
      <c r="R31" s="435"/>
    </row>
    <row r="32" spans="1:18" s="2" customFormat="1" ht="18" customHeight="1" x14ac:dyDescent="0.65">
      <c r="A32" s="12"/>
      <c r="B32" s="52" t="s">
        <v>36</v>
      </c>
      <c r="C32" s="13"/>
      <c r="D32" s="13"/>
      <c r="E32" s="143"/>
      <c r="F32" s="59"/>
      <c r="G32" s="59"/>
      <c r="H32" s="59"/>
      <c r="I32" s="131"/>
      <c r="J32" s="13"/>
      <c r="K32" s="13"/>
      <c r="L32" s="142"/>
      <c r="M32" s="13"/>
      <c r="N32" s="13"/>
      <c r="O32" s="13"/>
      <c r="P32" s="13"/>
      <c r="Q32" s="13"/>
      <c r="R32" s="13"/>
    </row>
    <row r="33" spans="1:18" s="2" customFormat="1" ht="18" customHeight="1" x14ac:dyDescent="0.65">
      <c r="A33" s="12"/>
      <c r="B33" s="275" t="s">
        <v>140</v>
      </c>
      <c r="C33" s="131"/>
      <c r="D33" s="131"/>
      <c r="E33" s="143"/>
      <c r="F33" s="59"/>
      <c r="G33" s="59"/>
      <c r="H33" s="59"/>
      <c r="I33" s="131"/>
      <c r="J33" s="131"/>
      <c r="K33" s="131"/>
      <c r="L33" s="142"/>
      <c r="M33" s="131"/>
      <c r="N33" s="131"/>
      <c r="O33" s="131"/>
      <c r="P33" s="131"/>
      <c r="Q33" s="131"/>
      <c r="R33" s="131"/>
    </row>
    <row r="34" spans="1:18" s="2" customFormat="1" ht="21" x14ac:dyDescent="0.65">
      <c r="A34" s="13"/>
      <c r="B34" s="435" t="s">
        <v>26</v>
      </c>
      <c r="C34" s="435"/>
      <c r="D34" s="435"/>
      <c r="E34" s="435"/>
      <c r="F34" s="435"/>
      <c r="G34" s="435"/>
      <c r="H34" s="435"/>
      <c r="I34" s="435"/>
      <c r="J34" s="435"/>
      <c r="K34" s="435"/>
      <c r="L34" s="435"/>
      <c r="M34" s="435"/>
      <c r="N34" s="435"/>
      <c r="O34" s="435"/>
      <c r="P34" s="435"/>
      <c r="Q34" s="435"/>
      <c r="R34" s="435"/>
    </row>
    <row r="35" spans="1:18" s="2" customFormat="1" ht="21" x14ac:dyDescent="0.65">
      <c r="A35" s="13"/>
      <c r="B35" s="435"/>
      <c r="C35" s="435"/>
      <c r="D35" s="435"/>
      <c r="E35" s="435"/>
      <c r="F35" s="435"/>
      <c r="G35" s="435"/>
      <c r="H35" s="435"/>
      <c r="I35" s="435"/>
      <c r="J35" s="435"/>
      <c r="K35" s="435"/>
      <c r="L35" s="435"/>
      <c r="M35" s="435"/>
      <c r="N35" s="435"/>
      <c r="O35" s="435"/>
      <c r="P35" s="435"/>
      <c r="Q35" s="435"/>
      <c r="R35" s="435"/>
    </row>
    <row r="36" spans="1:18" s="14" customFormat="1" ht="16.5" customHeight="1" x14ac:dyDescent="0.65">
      <c r="B36" s="15"/>
      <c r="C36" s="15"/>
      <c r="D36" s="15"/>
      <c r="E36" s="15"/>
      <c r="F36" s="15"/>
      <c r="G36" s="16"/>
      <c r="H36" s="16"/>
      <c r="I36" s="16"/>
      <c r="J36" s="16"/>
      <c r="K36" s="16"/>
      <c r="L36" s="16"/>
      <c r="M36" s="16"/>
      <c r="N36" s="16"/>
      <c r="O36" s="16"/>
      <c r="P36" s="16"/>
    </row>
    <row r="37" spans="1:18" s="2" customFormat="1" ht="18" x14ac:dyDescent="0.55000000000000004">
      <c r="A37" s="434" t="s">
        <v>11</v>
      </c>
      <c r="B37" s="434"/>
      <c r="C37" s="434"/>
      <c r="D37" s="434"/>
      <c r="E37" s="434"/>
      <c r="F37" s="434"/>
      <c r="G37" s="434"/>
      <c r="H37" s="434"/>
      <c r="I37" s="434"/>
      <c r="J37" s="434"/>
      <c r="K37" s="434"/>
      <c r="L37" s="434"/>
      <c r="M37" s="434"/>
      <c r="N37" s="434"/>
      <c r="O37" s="434"/>
      <c r="P37" s="434"/>
      <c r="Q37" s="434"/>
      <c r="R37" s="434"/>
    </row>
    <row r="38" spans="1:18" s="2" customFormat="1" ht="9.75" customHeight="1" x14ac:dyDescent="0.55000000000000004">
      <c r="A38" s="434"/>
      <c r="B38" s="434"/>
      <c r="C38" s="434"/>
      <c r="D38" s="434"/>
      <c r="E38" s="434"/>
      <c r="F38" s="434"/>
      <c r="G38" s="434"/>
      <c r="H38" s="434"/>
      <c r="I38" s="434"/>
      <c r="J38" s="434"/>
      <c r="K38" s="434"/>
      <c r="L38" s="434"/>
      <c r="M38" s="434"/>
      <c r="N38" s="434"/>
      <c r="O38" s="434"/>
      <c r="P38" s="434"/>
      <c r="Q38" s="434"/>
      <c r="R38" s="434"/>
    </row>
    <row r="39" spans="1:18" s="2" customFormat="1" ht="13.15" customHeight="1" x14ac:dyDescent="0.55000000000000004">
      <c r="A39" s="434"/>
      <c r="B39" s="434"/>
      <c r="C39" s="434"/>
      <c r="D39" s="434"/>
      <c r="E39" s="434"/>
      <c r="F39" s="434"/>
      <c r="G39" s="434"/>
      <c r="H39" s="434"/>
      <c r="I39" s="434"/>
      <c r="J39" s="434"/>
      <c r="K39" s="434"/>
      <c r="L39" s="434"/>
      <c r="M39" s="434"/>
      <c r="N39" s="434"/>
      <c r="O39" s="434"/>
      <c r="P39" s="434"/>
      <c r="Q39" s="434"/>
      <c r="R39" s="434"/>
    </row>
    <row r="40" spans="1:18" s="2" customFormat="1" ht="11.65" customHeight="1" x14ac:dyDescent="0.55000000000000004">
      <c r="A40" s="434"/>
      <c r="B40" s="434"/>
      <c r="C40" s="434"/>
      <c r="D40" s="434"/>
      <c r="E40" s="434"/>
      <c r="F40" s="434"/>
      <c r="G40" s="434"/>
      <c r="H40" s="434"/>
      <c r="I40" s="434"/>
      <c r="J40" s="434"/>
      <c r="K40" s="434"/>
      <c r="L40" s="434"/>
      <c r="M40" s="434"/>
      <c r="N40" s="434"/>
      <c r="O40" s="434"/>
      <c r="P40" s="434"/>
      <c r="Q40" s="434"/>
      <c r="R40" s="434"/>
    </row>
    <row r="41" spans="1:18" s="2" customFormat="1" ht="21" customHeight="1" x14ac:dyDescent="0.55000000000000004">
      <c r="A41" s="434"/>
      <c r="B41" s="434"/>
      <c r="C41" s="434"/>
      <c r="D41" s="434"/>
      <c r="E41" s="434"/>
      <c r="F41" s="434"/>
      <c r="G41" s="434"/>
      <c r="H41" s="434"/>
      <c r="I41" s="434"/>
      <c r="J41" s="434"/>
      <c r="K41" s="434"/>
      <c r="L41" s="434"/>
      <c r="M41" s="434"/>
      <c r="N41" s="434"/>
      <c r="O41" s="434"/>
      <c r="P41" s="434"/>
      <c r="Q41" s="434"/>
      <c r="R41" s="434"/>
    </row>
    <row r="42" spans="1:18" ht="18" x14ac:dyDescent="0.55000000000000004">
      <c r="P42" s="433" t="s">
        <v>269</v>
      </c>
    </row>
    <row r="43" spans="1:18" x14ac:dyDescent="0.45">
      <c r="J43" s="77"/>
      <c r="P43" s="431"/>
      <c r="Q43" s="431"/>
    </row>
  </sheetData>
  <sheetProtection algorithmName="SHA-512" hashValue="tKUCxhwMYcOifTKUNgZERaRBySk5U9xzR0LB13G5hEtqWyxo9cbo++bQ0wKhewieViieJwaWX6n5BVroN7KHgQ==" saltValue="0t6M4CAmsmWvdjNQ0rQJSQ==" spinCount="100000" sheet="1" formatColumns="0" formatRows="0"/>
  <mergeCells count="5">
    <mergeCell ref="A37:R41"/>
    <mergeCell ref="B31:R31"/>
    <mergeCell ref="B34:R35"/>
    <mergeCell ref="B26:R26"/>
    <mergeCell ref="B29:R29"/>
  </mergeCells>
  <hyperlinks>
    <hyperlink ref="B32" r:id="rId1" display="at aicpa.org/sba." xr:uid="{9F16782C-C9DD-405E-8BCE-2CBE9E200EDD}"/>
    <hyperlink ref="B33" r:id="rId2" display="The SBA forgiveness application is online here:" xr:uid="{1C4FD9EE-BE79-44FF-8A21-CF2ECD0552B2}"/>
  </hyperlinks>
  <pageMargins left="0.7" right="0.7" top="0.75" bottom="0.75" header="0.3" footer="0.3"/>
  <pageSetup scale="6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0629-D931-423F-967F-453FABBE466F}">
  <sheetPr>
    <pageSetUpPr fitToPage="1"/>
  </sheetPr>
  <dimension ref="A1:S74"/>
  <sheetViews>
    <sheetView topLeftCell="A31" zoomScaleNormal="100" zoomScaleSheetLayoutView="85" workbookViewId="0">
      <selection activeCell="C16" sqref="C16"/>
    </sheetView>
  </sheetViews>
  <sheetFormatPr defaultRowHeight="14.25" x14ac:dyDescent="0.45"/>
  <cols>
    <col min="1" max="1" width="33" customWidth="1"/>
    <col min="2" max="2" width="7" customWidth="1"/>
    <col min="3" max="3" width="12.265625" customWidth="1"/>
    <col min="4" max="4" width="31.86328125" customWidth="1"/>
    <col min="5" max="5" width="22.265625" customWidth="1"/>
    <col min="6" max="6" width="7" customWidth="1"/>
    <col min="7" max="7" width="14.59765625" customWidth="1"/>
    <col min="8" max="8" width="14" customWidth="1"/>
    <col min="9" max="9" width="17" customWidth="1"/>
    <col min="10" max="10" width="6.59765625" customWidth="1"/>
    <col min="11" max="11" width="13" bestFit="1" customWidth="1"/>
    <col min="12" max="12" width="4.73046875" customWidth="1"/>
    <col min="13" max="13" width="12" bestFit="1" customWidth="1"/>
    <col min="14" max="14" width="4.73046875" customWidth="1"/>
  </cols>
  <sheetData>
    <row r="1" spans="1:16" ht="21" x14ac:dyDescent="0.65">
      <c r="A1" s="18" t="s">
        <v>2</v>
      </c>
      <c r="G1" s="58"/>
      <c r="H1" s="58"/>
    </row>
    <row r="2" spans="1:16" ht="21" x14ac:dyDescent="0.65">
      <c r="A2" s="18" t="s">
        <v>1</v>
      </c>
    </row>
    <row r="3" spans="1:16" s="76" customFormat="1" ht="21" x14ac:dyDescent="0.65">
      <c r="A3" s="432" t="s">
        <v>268</v>
      </c>
      <c r="B3" s="77"/>
      <c r="C3" s="77"/>
      <c r="D3" s="77"/>
      <c r="E3" s="77"/>
      <c r="F3" s="77"/>
    </row>
    <row r="4" spans="1:16" s="76" customFormat="1" ht="11.65" customHeight="1" x14ac:dyDescent="0.65">
      <c r="A4" s="102"/>
      <c r="B4" s="77"/>
      <c r="C4" s="77"/>
      <c r="D4" s="77"/>
      <c r="E4" s="77"/>
      <c r="F4" s="77"/>
    </row>
    <row r="5" spans="1:16" ht="15" customHeight="1" x14ac:dyDescent="0.55000000000000004">
      <c r="A5" s="57" t="s">
        <v>141</v>
      </c>
      <c r="B5" s="57"/>
      <c r="C5" s="198"/>
      <c r="D5" s="198"/>
      <c r="E5" s="57"/>
      <c r="F5" s="198"/>
    </row>
    <row r="6" spans="1:16" s="2" customFormat="1" ht="18" x14ac:dyDescent="0.55000000000000004">
      <c r="A6" s="426" t="s">
        <v>259</v>
      </c>
      <c r="B6" s="57"/>
      <c r="C6" s="57"/>
      <c r="D6" s="57"/>
      <c r="E6" s="57"/>
      <c r="F6" s="57"/>
      <c r="G6" s="58"/>
      <c r="H6" s="58"/>
      <c r="I6" s="58"/>
      <c r="J6" s="58"/>
      <c r="K6" s="58"/>
      <c r="L6" s="58"/>
      <c r="M6" s="58"/>
      <c r="N6" s="58"/>
      <c r="O6" s="58"/>
    </row>
    <row r="7" spans="1:16" s="76" customFormat="1" ht="15" customHeight="1" x14ac:dyDescent="0.55000000000000004">
      <c r="A7" s="177" t="s">
        <v>178</v>
      </c>
      <c r="B7" s="87"/>
      <c r="C7" s="178"/>
      <c r="D7" s="178"/>
      <c r="E7" s="178"/>
      <c r="F7" s="178"/>
    </row>
    <row r="8" spans="1:16" s="76" customFormat="1" ht="15" customHeight="1" thickBot="1" x14ac:dyDescent="0.6">
      <c r="D8" s="58"/>
      <c r="E8" s="58"/>
    </row>
    <row r="9" spans="1:16" s="6" customFormat="1" ht="18.399999999999999" thickBot="1" x14ac:dyDescent="0.6">
      <c r="A9" s="104" t="s">
        <v>39</v>
      </c>
      <c r="B9" s="105"/>
      <c r="C9" s="106"/>
      <c r="D9" s="103"/>
      <c r="E9" s="96"/>
      <c r="F9" s="96"/>
      <c r="G9" s="96"/>
      <c r="N9" s="21"/>
    </row>
    <row r="10" spans="1:16" s="6" customFormat="1" ht="25.5" customHeight="1" thickBot="1" x14ac:dyDescent="0.5">
      <c r="A10" s="136" t="s">
        <v>40</v>
      </c>
      <c r="B10" s="107"/>
      <c r="C10" s="305">
        <v>43922</v>
      </c>
      <c r="D10" s="438" t="s">
        <v>80</v>
      </c>
      <c r="E10" s="438"/>
      <c r="F10" s="439"/>
      <c r="G10" s="163"/>
      <c r="H10" s="163"/>
      <c r="I10" s="163"/>
      <c r="J10" s="163"/>
      <c r="K10" s="163"/>
      <c r="L10" s="163"/>
      <c r="O10" s="21"/>
    </row>
    <row r="11" spans="1:16" s="48" customFormat="1" ht="14.65" thickBot="1" x14ac:dyDescent="0.5">
      <c r="A11" s="137"/>
      <c r="B11" s="108"/>
      <c r="C11" s="109"/>
      <c r="D11" s="97"/>
      <c r="E11" s="64"/>
      <c r="F11" s="64"/>
      <c r="G11" s="64"/>
      <c r="H11" s="64"/>
      <c r="O11" s="40"/>
    </row>
    <row r="12" spans="1:16" s="6" customFormat="1" ht="14.25" customHeight="1" x14ac:dyDescent="0.45">
      <c r="A12" s="136" t="s">
        <v>83</v>
      </c>
      <c r="B12" s="107"/>
      <c r="C12" s="365"/>
      <c r="D12" s="440" t="s">
        <v>81</v>
      </c>
      <c r="E12" s="441"/>
      <c r="F12" s="442"/>
      <c r="G12" s="164"/>
      <c r="H12" s="164"/>
      <c r="I12" s="164"/>
      <c r="J12" s="164"/>
      <c r="K12" s="164"/>
      <c r="L12" s="164"/>
      <c r="O12" s="21"/>
    </row>
    <row r="13" spans="1:16" s="6" customFormat="1" ht="17.25" customHeight="1" x14ac:dyDescent="0.45">
      <c r="A13" s="110"/>
      <c r="B13" s="21"/>
      <c r="C13" s="111"/>
      <c r="D13" s="443"/>
      <c r="E13" s="444"/>
      <c r="F13" s="445"/>
      <c r="G13" s="164"/>
      <c r="H13" s="164"/>
      <c r="I13" s="164"/>
      <c r="J13" s="164"/>
      <c r="K13" s="164"/>
      <c r="L13" s="164"/>
      <c r="O13" s="21"/>
    </row>
    <row r="14" spans="1:16" s="6" customFormat="1" ht="32.25" customHeight="1" thickBot="1" x14ac:dyDescent="0.5">
      <c r="A14" s="110"/>
      <c r="B14" s="21"/>
      <c r="C14" s="111"/>
      <c r="D14" s="446"/>
      <c r="E14" s="447"/>
      <c r="F14" s="448"/>
      <c r="G14" s="101"/>
      <c r="H14" s="101"/>
      <c r="I14" s="101"/>
      <c r="J14" s="101"/>
      <c r="K14" s="101"/>
      <c r="L14" s="101"/>
      <c r="O14" s="21"/>
    </row>
    <row r="15" spans="1:16" s="6" customFormat="1" ht="28.5" customHeight="1" x14ac:dyDescent="0.45">
      <c r="A15" s="115" t="s">
        <v>41</v>
      </c>
      <c r="B15" s="112"/>
      <c r="C15" s="113">
        <v>43922</v>
      </c>
      <c r="D15" s="425"/>
      <c r="E15" s="425"/>
      <c r="F15" s="425"/>
      <c r="G15" s="114"/>
      <c r="H15" s="114"/>
      <c r="I15" s="114"/>
      <c r="J15" s="114"/>
      <c r="K15" s="114"/>
      <c r="L15" s="114"/>
      <c r="M15" s="94"/>
      <c r="N15" s="94"/>
      <c r="O15" s="94"/>
      <c r="P15" s="94"/>
    </row>
    <row r="16" spans="1:16" s="76" customFormat="1" ht="15" customHeight="1" thickBot="1" x14ac:dyDescent="0.5">
      <c r="A16" s="35"/>
      <c r="B16" s="78"/>
      <c r="C16" s="79"/>
    </row>
    <row r="17" spans="1:8" s="76" customFormat="1" ht="15" customHeight="1" x14ac:dyDescent="0.45">
      <c r="A17" s="17"/>
      <c r="B17" s="17"/>
      <c r="C17" s="17"/>
    </row>
    <row r="18" spans="1:8" s="76" customFormat="1" ht="15" customHeight="1" thickBot="1" x14ac:dyDescent="0.5"/>
    <row r="19" spans="1:8" ht="21" customHeight="1" thickBot="1" x14ac:dyDescent="0.6">
      <c r="A19" s="54" t="s">
        <v>245</v>
      </c>
      <c r="B19" s="50"/>
      <c r="C19" s="50"/>
      <c r="D19" s="51"/>
      <c r="E19" s="437" t="s">
        <v>74</v>
      </c>
      <c r="F19" s="437"/>
    </row>
    <row r="20" spans="1:8" ht="20.25" customHeight="1" x14ac:dyDescent="0.45">
      <c r="A20" s="371"/>
      <c r="B20" s="282"/>
      <c r="C20" s="282"/>
      <c r="D20" s="31"/>
      <c r="E20" s="437"/>
      <c r="F20" s="437"/>
    </row>
    <row r="21" spans="1:8" s="76" customFormat="1" ht="15" customHeight="1" x14ac:dyDescent="0.45">
      <c r="A21" s="80" t="s">
        <v>55</v>
      </c>
      <c r="B21" s="81" t="s">
        <v>56</v>
      </c>
      <c r="C21" s="161">
        <f>'Schedule A'!J44</f>
        <v>0</v>
      </c>
      <c r="D21" s="84"/>
      <c r="E21" s="160" t="s">
        <v>137</v>
      </c>
    </row>
    <row r="22" spans="1:8" s="76" customFormat="1" ht="15" customHeight="1" x14ac:dyDescent="0.45">
      <c r="A22" s="80" t="s">
        <v>54</v>
      </c>
      <c r="B22" s="81" t="s">
        <v>57</v>
      </c>
      <c r="C22" s="161">
        <f>'Non-Payroll Costs Tracker'!E31</f>
        <v>0</v>
      </c>
      <c r="D22" s="84"/>
      <c r="E22" s="160" t="s">
        <v>96</v>
      </c>
    </row>
    <row r="23" spans="1:8" s="76" customFormat="1" ht="15" customHeight="1" x14ac:dyDescent="0.45">
      <c r="A23" s="80" t="s">
        <v>53</v>
      </c>
      <c r="B23" s="81" t="s">
        <v>58</v>
      </c>
      <c r="C23" s="161">
        <f>'Non-Payroll Costs Tracker'!F31</f>
        <v>0</v>
      </c>
      <c r="D23" s="84"/>
      <c r="E23" s="160" t="s">
        <v>96</v>
      </c>
    </row>
    <row r="24" spans="1:8" s="76" customFormat="1" ht="15" customHeight="1" x14ac:dyDescent="0.45">
      <c r="A24" s="80" t="s">
        <v>59</v>
      </c>
      <c r="B24" s="81" t="s">
        <v>60</v>
      </c>
      <c r="C24" s="162">
        <f>'Non-Payroll Costs Tracker'!N31</f>
        <v>0</v>
      </c>
      <c r="D24" s="84"/>
      <c r="E24" s="160" t="s">
        <v>96</v>
      </c>
    </row>
    <row r="25" spans="1:8" s="76" customFormat="1" ht="15" customHeight="1" x14ac:dyDescent="0.45">
      <c r="A25" s="80"/>
      <c r="B25" s="81"/>
      <c r="C25" s="46"/>
      <c r="D25" s="84"/>
    </row>
    <row r="26" spans="1:8" ht="15" customHeight="1" x14ac:dyDescent="0.45">
      <c r="A26" s="88" t="s">
        <v>61</v>
      </c>
      <c r="B26" s="73"/>
      <c r="C26" s="351">
        <f>SUM(C21:C25)</f>
        <v>0</v>
      </c>
      <c r="D26" s="84"/>
    </row>
    <row r="27" spans="1:8" ht="24.75" customHeight="1" x14ac:dyDescent="0.45">
      <c r="A27" s="80" t="s">
        <v>244</v>
      </c>
      <c r="B27" s="73"/>
      <c r="C27" s="70"/>
      <c r="D27" s="84"/>
      <c r="E27" s="160" t="s">
        <v>258</v>
      </c>
    </row>
    <row r="28" spans="1:8" s="76" customFormat="1" ht="15" customHeight="1" x14ac:dyDescent="0.45">
      <c r="A28" s="80"/>
      <c r="B28" s="73"/>
      <c r="C28" s="46"/>
      <c r="D28" s="84"/>
    </row>
    <row r="29" spans="1:8" ht="15" customHeight="1" x14ac:dyDescent="0.45">
      <c r="A29" s="88" t="s">
        <v>62</v>
      </c>
      <c r="B29" s="73"/>
      <c r="C29" s="46"/>
      <c r="D29" s="84"/>
      <c r="E29" s="77"/>
      <c r="F29" s="89"/>
      <c r="G29" s="89"/>
      <c r="H29" s="89"/>
    </row>
    <row r="30" spans="1:8" ht="5.25" customHeight="1" x14ac:dyDescent="0.45">
      <c r="A30" s="32"/>
      <c r="B30" s="17"/>
      <c r="C30" s="17"/>
      <c r="D30" s="84"/>
      <c r="E30" s="77"/>
      <c r="F30" s="77"/>
      <c r="G30" s="77"/>
      <c r="H30" s="77"/>
    </row>
    <row r="31" spans="1:8" s="76" customFormat="1" ht="15" customHeight="1" x14ac:dyDescent="0.45">
      <c r="A31" s="80" t="s">
        <v>78</v>
      </c>
      <c r="B31" s="156" t="s">
        <v>63</v>
      </c>
      <c r="C31" s="162">
        <f>'Schedule A'!J18</f>
        <v>0</v>
      </c>
      <c r="D31" s="84"/>
      <c r="E31" s="160" t="s">
        <v>137</v>
      </c>
      <c r="F31" s="77"/>
      <c r="G31" s="77"/>
      <c r="H31" s="77"/>
    </row>
    <row r="32" spans="1:8" s="76" customFormat="1" ht="15" customHeight="1" x14ac:dyDescent="0.45">
      <c r="A32" s="80"/>
      <c r="B32" s="73"/>
      <c r="C32" s="46"/>
      <c r="D32" s="84"/>
      <c r="E32" s="168"/>
      <c r="F32" s="77"/>
      <c r="G32" s="77"/>
      <c r="H32" s="77"/>
    </row>
    <row r="33" spans="1:9" s="76" customFormat="1" ht="15" customHeight="1" x14ac:dyDescent="0.45">
      <c r="A33" s="80" t="s">
        <v>64</v>
      </c>
      <c r="B33" s="156" t="s">
        <v>65</v>
      </c>
      <c r="C33" s="351">
        <f>C26+C27-C31</f>
        <v>0</v>
      </c>
      <c r="D33" s="84"/>
      <c r="E33" s="168"/>
      <c r="F33" s="77"/>
      <c r="G33" s="77"/>
      <c r="H33" s="77"/>
    </row>
    <row r="34" spans="1:9" s="76" customFormat="1" ht="15" customHeight="1" x14ac:dyDescent="0.45">
      <c r="A34" s="80"/>
      <c r="B34" s="73"/>
      <c r="C34" s="46"/>
      <c r="D34" s="84"/>
      <c r="E34" s="168"/>
      <c r="F34" s="77"/>
      <c r="G34" s="77"/>
      <c r="H34" s="77"/>
    </row>
    <row r="35" spans="1:9" s="76" customFormat="1" ht="15" customHeight="1" x14ac:dyDescent="0.45">
      <c r="A35" s="80" t="s">
        <v>66</v>
      </c>
      <c r="B35" s="156" t="s">
        <v>67</v>
      </c>
      <c r="C35" s="393" t="e">
        <f>'Schedule A'!J55</f>
        <v>#DIV/0!</v>
      </c>
      <c r="D35" s="397" t="s">
        <v>243</v>
      </c>
      <c r="E35" s="168" t="s">
        <v>137</v>
      </c>
      <c r="F35" s="77"/>
      <c r="G35" s="77"/>
      <c r="H35" s="77"/>
    </row>
    <row r="36" spans="1:9" s="76" customFormat="1" ht="15" customHeight="1" x14ac:dyDescent="0.45">
      <c r="A36" s="80"/>
      <c r="B36" s="73"/>
      <c r="C36" s="46"/>
      <c r="D36" s="84"/>
      <c r="E36" s="168"/>
      <c r="F36" s="77"/>
      <c r="G36" s="77"/>
      <c r="H36" s="77"/>
    </row>
    <row r="37" spans="1:9" s="76" customFormat="1" ht="15" customHeight="1" x14ac:dyDescent="0.45">
      <c r="A37" s="80" t="s">
        <v>68</v>
      </c>
      <c r="B37" s="156" t="s">
        <v>69</v>
      </c>
      <c r="C37" s="351" t="e">
        <f>+C33*C35</f>
        <v>#DIV/0!</v>
      </c>
      <c r="D37" s="397" t="s">
        <v>243</v>
      </c>
      <c r="E37" s="168"/>
      <c r="F37" s="77"/>
      <c r="G37" s="77"/>
      <c r="H37" s="77"/>
    </row>
    <row r="38" spans="1:9" s="76" customFormat="1" ht="15" customHeight="1" x14ac:dyDescent="0.45">
      <c r="A38" s="80"/>
      <c r="B38" s="156"/>
      <c r="C38" s="46"/>
      <c r="D38" s="84"/>
      <c r="E38" s="168"/>
      <c r="F38" s="77"/>
      <c r="G38" s="77"/>
      <c r="H38" s="77"/>
    </row>
    <row r="39" spans="1:9" ht="15" customHeight="1" x14ac:dyDescent="0.45">
      <c r="A39" s="34" t="s">
        <v>181</v>
      </c>
      <c r="B39" s="17" t="s">
        <v>70</v>
      </c>
      <c r="C39" s="70"/>
      <c r="D39" s="84"/>
      <c r="E39" s="169"/>
    </row>
    <row r="40" spans="1:9" s="76" customFormat="1" ht="15" customHeight="1" x14ac:dyDescent="0.45">
      <c r="A40" s="80"/>
      <c r="B40" s="156"/>
      <c r="C40" s="46"/>
      <c r="D40" s="84"/>
      <c r="E40" s="168"/>
      <c r="F40" s="77"/>
      <c r="G40" s="77"/>
      <c r="H40" s="77"/>
    </row>
    <row r="41" spans="1:9" s="76" customFormat="1" ht="15" customHeight="1" x14ac:dyDescent="0.45">
      <c r="A41" s="80"/>
      <c r="B41" s="156"/>
      <c r="C41" s="46"/>
      <c r="D41" s="84"/>
      <c r="E41" s="168"/>
      <c r="F41" s="77"/>
      <c r="G41" s="77"/>
      <c r="H41" s="77"/>
    </row>
    <row r="42" spans="1:9" ht="15" customHeight="1" x14ac:dyDescent="0.45">
      <c r="A42" s="80" t="s">
        <v>71</v>
      </c>
      <c r="B42" s="156" t="s">
        <v>72</v>
      </c>
      <c r="C42" s="351">
        <f>C21/0.75</f>
        <v>0</v>
      </c>
      <c r="D42" s="84"/>
      <c r="E42" s="168" t="s">
        <v>236</v>
      </c>
      <c r="F42" s="77"/>
      <c r="G42" s="77"/>
      <c r="H42" s="77"/>
      <c r="I42" s="77"/>
    </row>
    <row r="43" spans="1:9" x14ac:dyDescent="0.45">
      <c r="A43" s="32"/>
      <c r="B43" s="157"/>
      <c r="C43" s="17"/>
      <c r="D43" s="84"/>
    </row>
    <row r="44" spans="1:9" ht="29.25" customHeight="1" x14ac:dyDescent="0.45">
      <c r="A44" s="312" t="s">
        <v>182</v>
      </c>
      <c r="B44" s="37" t="s">
        <v>73</v>
      </c>
      <c r="C44" s="351">
        <f>IFERROR((MIN(C37,C39,C42)),0)</f>
        <v>0</v>
      </c>
      <c r="D44" s="84"/>
      <c r="E44" s="77"/>
      <c r="F44" s="77"/>
      <c r="G44" s="77"/>
    </row>
    <row r="45" spans="1:9" s="77" customFormat="1" ht="15" customHeight="1" x14ac:dyDescent="0.45">
      <c r="A45" s="159"/>
      <c r="B45" s="37"/>
      <c r="C45" s="46"/>
      <c r="D45" s="84"/>
    </row>
    <row r="46" spans="1:9" ht="27" customHeight="1" x14ac:dyDescent="0.45">
      <c r="A46" s="138" t="s">
        <v>205</v>
      </c>
      <c r="B46" s="156"/>
      <c r="C46" s="70"/>
      <c r="D46" s="84"/>
      <c r="E46" s="160" t="s">
        <v>75</v>
      </c>
    </row>
    <row r="47" spans="1:9" s="77" customFormat="1" ht="11.25" customHeight="1" x14ac:dyDescent="0.45">
      <c r="A47" s="138"/>
      <c r="B47" s="156"/>
      <c r="C47" s="46"/>
      <c r="D47" s="84"/>
    </row>
    <row r="48" spans="1:9" ht="15" customHeight="1" x14ac:dyDescent="0.45">
      <c r="A48" s="34" t="s">
        <v>34</v>
      </c>
      <c r="B48" s="157"/>
      <c r="C48" s="47"/>
      <c r="D48" s="352">
        <f>C44-C46</f>
        <v>0</v>
      </c>
      <c r="E48" s="72" t="s">
        <v>29</v>
      </c>
    </row>
    <row r="49" spans="1:19" ht="27.75" customHeight="1" x14ac:dyDescent="0.45">
      <c r="A49" s="32"/>
      <c r="B49" s="157"/>
      <c r="C49" s="47"/>
      <c r="D49" s="84"/>
      <c r="E49" s="390"/>
      <c r="F49" s="390"/>
      <c r="G49" s="390"/>
      <c r="H49" s="390"/>
    </row>
    <row r="50" spans="1:19" ht="14.65" thickBot="1" x14ac:dyDescent="0.5">
      <c r="A50" s="34" t="s">
        <v>33</v>
      </c>
      <c r="B50" s="157"/>
      <c r="C50" s="47"/>
      <c r="D50" s="391">
        <f>IF((C39-D48)&lt;0,0,(C39-D48))</f>
        <v>0</v>
      </c>
      <c r="E50" s="263"/>
      <c r="F50" s="157"/>
      <c r="G50" s="47"/>
      <c r="H50" s="47"/>
    </row>
    <row r="51" spans="1:19" ht="15" customHeight="1" thickTop="1" thickBot="1" x14ac:dyDescent="0.5">
      <c r="A51" s="71"/>
      <c r="B51" s="158"/>
      <c r="C51" s="78"/>
      <c r="D51" s="392"/>
      <c r="E51" s="17"/>
      <c r="F51" s="157"/>
      <c r="G51" s="46"/>
      <c r="H51" s="17"/>
    </row>
    <row r="52" spans="1:19" ht="15" customHeight="1" thickBot="1" x14ac:dyDescent="0.5">
      <c r="D52" s="17"/>
      <c r="E52" s="17"/>
      <c r="F52" s="157"/>
      <c r="G52" s="46"/>
      <c r="H52" s="17"/>
    </row>
    <row r="53" spans="1:19" s="76" customFormat="1" x14ac:dyDescent="0.45">
      <c r="A53" s="455" t="s">
        <v>149</v>
      </c>
      <c r="B53" s="456"/>
      <c r="C53" s="456"/>
      <c r="D53" s="456"/>
      <c r="E53" s="456"/>
      <c r="F53" s="456"/>
      <c r="G53" s="456"/>
      <c r="H53" s="457"/>
    </row>
    <row r="54" spans="1:19" s="76" customFormat="1" ht="22.9" customHeight="1" thickBot="1" x14ac:dyDescent="0.5">
      <c r="A54" s="458"/>
      <c r="B54" s="459"/>
      <c r="C54" s="459"/>
      <c r="D54" s="459"/>
      <c r="E54" s="459"/>
      <c r="F54" s="459"/>
      <c r="G54" s="459"/>
      <c r="H54" s="460"/>
    </row>
    <row r="55" spans="1:19" s="76" customFormat="1" ht="9" customHeight="1" thickBot="1" x14ac:dyDescent="0.5">
      <c r="B55" s="165"/>
      <c r="C55" s="165"/>
      <c r="D55" s="165"/>
      <c r="E55" s="165"/>
      <c r="F55" s="165"/>
      <c r="G55" s="165"/>
      <c r="H55" s="165"/>
      <c r="I55" s="165"/>
      <c r="J55" s="165"/>
      <c r="K55" s="165"/>
      <c r="L55" s="165"/>
    </row>
    <row r="56" spans="1:19" s="76" customFormat="1" ht="14.25" customHeight="1" thickBot="1" x14ac:dyDescent="0.5">
      <c r="A56" s="461" t="s">
        <v>249</v>
      </c>
      <c r="B56" s="462"/>
      <c r="C56" s="462"/>
      <c r="D56" s="462"/>
      <c r="E56" s="462"/>
      <c r="F56" s="462"/>
      <c r="G56" s="462"/>
      <c r="H56" s="463"/>
      <c r="I56" s="165"/>
      <c r="J56" s="165"/>
      <c r="K56" s="165"/>
      <c r="L56" s="165"/>
    </row>
    <row r="57" spans="1:19" s="76" customFormat="1" ht="7.5" customHeight="1" thickBot="1" x14ac:dyDescent="0.5">
      <c r="A57" s="132"/>
      <c r="B57" s="133"/>
      <c r="C57" s="133"/>
      <c r="D57" s="133"/>
      <c r="E57" s="133"/>
      <c r="F57" s="133"/>
      <c r="G57" s="133"/>
      <c r="H57" s="133"/>
      <c r="I57" s="165"/>
      <c r="J57" s="165"/>
      <c r="K57" s="165"/>
      <c r="L57" s="165"/>
    </row>
    <row r="58" spans="1:19" s="76" customFormat="1" ht="30" customHeight="1" thickBot="1" x14ac:dyDescent="0.5">
      <c r="A58" s="452" t="s">
        <v>250</v>
      </c>
      <c r="B58" s="453"/>
      <c r="C58" s="453"/>
      <c r="D58" s="453"/>
      <c r="E58" s="453"/>
      <c r="F58" s="453"/>
      <c r="G58" s="453"/>
      <c r="H58" s="454"/>
      <c r="I58" s="165"/>
      <c r="J58" s="165"/>
      <c r="K58" s="165"/>
      <c r="L58" s="165"/>
    </row>
    <row r="59" spans="1:19" ht="14.65" thickBot="1" x14ac:dyDescent="0.5">
      <c r="A59" s="166"/>
      <c r="B59" s="167"/>
      <c r="C59" s="167"/>
      <c r="D59" s="167"/>
      <c r="E59" s="76"/>
      <c r="F59" s="76"/>
      <c r="G59" s="76"/>
      <c r="H59" s="76"/>
      <c r="I59" s="77"/>
    </row>
    <row r="60" spans="1:19" s="2" customFormat="1" ht="22.5" customHeight="1" x14ac:dyDescent="0.65">
      <c r="A60" s="464" t="s">
        <v>261</v>
      </c>
      <c r="B60" s="465"/>
      <c r="C60" s="465"/>
      <c r="D60" s="465"/>
      <c r="E60" s="465"/>
      <c r="F60" s="465"/>
      <c r="G60" s="465"/>
      <c r="H60" s="466"/>
      <c r="I60" s="83"/>
      <c r="J60" s="60"/>
      <c r="K60" s="60"/>
      <c r="L60" s="60"/>
      <c r="M60" s="62"/>
      <c r="N60" s="60"/>
      <c r="O60" s="58"/>
      <c r="P60" s="60"/>
      <c r="Q60" s="60"/>
      <c r="R60" s="60"/>
      <c r="S60" s="58"/>
    </row>
    <row r="61" spans="1:19" s="2" customFormat="1" ht="17.25" customHeight="1" x14ac:dyDescent="0.55000000000000004">
      <c r="A61" s="172" t="s">
        <v>36</v>
      </c>
      <c r="B61" s="172"/>
      <c r="C61" s="173"/>
      <c r="D61" s="174"/>
      <c r="E61" s="173"/>
      <c r="F61" s="173"/>
      <c r="G61" s="173"/>
      <c r="H61" s="175"/>
      <c r="I61" s="58"/>
      <c r="J61" s="58"/>
      <c r="K61" s="58"/>
      <c r="L61" s="58"/>
      <c r="M61" s="58"/>
      <c r="N61" s="58"/>
      <c r="O61" s="58"/>
      <c r="P61" s="58"/>
      <c r="Q61" s="58"/>
      <c r="R61" s="58"/>
      <c r="S61" s="58"/>
    </row>
    <row r="62" spans="1:19" s="2" customFormat="1" ht="17.25" customHeight="1" x14ac:dyDescent="0.55000000000000004">
      <c r="A62" s="174" t="s">
        <v>77</v>
      </c>
      <c r="B62" s="172"/>
      <c r="C62" s="173"/>
      <c r="D62" s="174"/>
      <c r="E62" s="173"/>
      <c r="F62" s="173"/>
      <c r="G62" s="173"/>
      <c r="H62" s="175"/>
      <c r="I62" s="58"/>
      <c r="J62" s="58"/>
      <c r="K62" s="58"/>
      <c r="L62" s="58"/>
      <c r="M62" s="58"/>
      <c r="N62" s="58"/>
      <c r="O62" s="58"/>
      <c r="P62" s="58"/>
      <c r="Q62" s="58"/>
      <c r="R62" s="58"/>
      <c r="S62" s="58"/>
    </row>
    <row r="63" spans="1:19" s="76" customFormat="1" ht="30.75" customHeight="1" thickBot="1" x14ac:dyDescent="0.7">
      <c r="A63" s="449" t="s">
        <v>76</v>
      </c>
      <c r="B63" s="450"/>
      <c r="C63" s="450"/>
      <c r="D63" s="450"/>
      <c r="E63" s="450"/>
      <c r="F63" s="450"/>
      <c r="G63" s="450"/>
      <c r="H63" s="451"/>
      <c r="I63" s="83"/>
      <c r="J63" s="83"/>
      <c r="K63" s="83"/>
      <c r="L63" s="83"/>
      <c r="M63" s="83"/>
      <c r="N63" s="83"/>
      <c r="O63" s="83"/>
      <c r="P63" s="83"/>
      <c r="Q63" s="83"/>
      <c r="R63" s="83"/>
      <c r="S63" s="77"/>
    </row>
    <row r="64" spans="1:19" s="77" customFormat="1" ht="20.25" customHeight="1" x14ac:dyDescent="0.65">
      <c r="B64" s="83"/>
      <c r="C64" s="83"/>
      <c r="D64" s="83"/>
      <c r="E64" s="83"/>
      <c r="F64" s="83"/>
      <c r="G64" s="83"/>
      <c r="H64" s="83"/>
      <c r="I64" s="83"/>
      <c r="J64" s="83"/>
      <c r="K64" s="83"/>
      <c r="L64" s="83"/>
      <c r="M64" s="83"/>
      <c r="N64" s="83"/>
      <c r="O64" s="83"/>
    </row>
    <row r="65" spans="3:19" x14ac:dyDescent="0.45">
      <c r="J65" s="77"/>
      <c r="K65" s="77"/>
      <c r="L65" s="77"/>
      <c r="M65" s="77"/>
      <c r="N65" s="77"/>
      <c r="O65" s="77"/>
      <c r="P65" s="14"/>
      <c r="Q65" s="14"/>
      <c r="R65" s="14"/>
      <c r="S65" s="14"/>
    </row>
    <row r="67" spans="3:19" x14ac:dyDescent="0.45">
      <c r="C67" s="77"/>
    </row>
    <row r="68" spans="3:19" x14ac:dyDescent="0.45">
      <c r="C68" s="77"/>
    </row>
    <row r="69" spans="3:19" x14ac:dyDescent="0.45">
      <c r="C69" s="77"/>
    </row>
    <row r="70" spans="3:19" x14ac:dyDescent="0.45">
      <c r="C70" s="90"/>
    </row>
    <row r="71" spans="3:19" x14ac:dyDescent="0.45">
      <c r="C71" s="77"/>
    </row>
    <row r="72" spans="3:19" x14ac:dyDescent="0.45">
      <c r="C72" s="91"/>
    </row>
    <row r="73" spans="3:19" x14ac:dyDescent="0.45">
      <c r="C73" s="76"/>
    </row>
    <row r="74" spans="3:19" x14ac:dyDescent="0.45">
      <c r="C74" s="82"/>
    </row>
  </sheetData>
  <sheetProtection algorithmName="SHA-512" hashValue="IIrt/vbHtO2PMrygoEeHwLNNnSHL1bATtlH5WlSj/vXU9Lrq8SvXlIUwMOWZXrcQ2LAH2idKzDh65pX4rLjTMA==" saltValue="y1GNpGhw2COs1UWloyIHtA==" spinCount="100000" sheet="1" formatColumns="0" formatRows="0"/>
  <protectedRanges>
    <protectedRange sqref="C10 C12 C15 C27 C39 C46" name="Range1"/>
  </protectedRanges>
  <mergeCells count="8">
    <mergeCell ref="E19:F20"/>
    <mergeCell ref="D10:F10"/>
    <mergeCell ref="D12:F14"/>
    <mergeCell ref="A63:H63"/>
    <mergeCell ref="A58:H58"/>
    <mergeCell ref="A53:H54"/>
    <mergeCell ref="A56:H56"/>
    <mergeCell ref="A60:H60"/>
  </mergeCells>
  <hyperlinks>
    <hyperlink ref="A62" r:id="rId1" display="The SBA forgiveness application is online here:" xr:uid="{BC490088-1F2E-4EDD-BBF9-F5596733AA66}"/>
    <hyperlink ref="A61" r:id="rId2" display="at aicpa.org/sba." xr:uid="{1313F5E9-A6A4-4618-A3FB-A51499004701}"/>
  </hyperlinks>
  <pageMargins left="0.33" right="0.7" top="0.3" bottom="0.24" header="0.3" footer="0.3"/>
  <pageSetup scale="7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DC39-22EB-4011-9952-CB523ECAE514}">
  <sheetPr>
    <pageSetUpPr fitToPage="1"/>
  </sheetPr>
  <dimension ref="A1:Y64"/>
  <sheetViews>
    <sheetView topLeftCell="A4" workbookViewId="0"/>
  </sheetViews>
  <sheetFormatPr defaultRowHeight="14.25" x14ac:dyDescent="0.45"/>
  <cols>
    <col min="1" max="1" width="22.73046875" customWidth="1"/>
    <col min="2" max="2" width="12.265625" customWidth="1"/>
    <col min="4" max="4" width="15.73046875" customWidth="1"/>
    <col min="6" max="6" width="9" customWidth="1"/>
    <col min="7" max="7" width="13" customWidth="1"/>
    <col min="10" max="10" width="10.59765625" bestFit="1" customWidth="1"/>
    <col min="12" max="12" width="10.59765625" customWidth="1"/>
  </cols>
  <sheetData>
    <row r="1" spans="1:15" s="76" customFormat="1" ht="21" x14ac:dyDescent="0.65">
      <c r="A1" s="18" t="s">
        <v>93</v>
      </c>
      <c r="G1" s="58"/>
      <c r="H1" s="58"/>
      <c r="O1" s="17"/>
    </row>
    <row r="2" spans="1:15" s="76" customFormat="1" ht="21" x14ac:dyDescent="0.65">
      <c r="A2" s="18" t="s">
        <v>1</v>
      </c>
      <c r="O2" s="17"/>
    </row>
    <row r="3" spans="1:15" s="76" customFormat="1" ht="21" x14ac:dyDescent="0.65">
      <c r="A3" s="432" t="s">
        <v>268</v>
      </c>
      <c r="C3" s="77"/>
      <c r="D3" s="77"/>
      <c r="E3" s="58"/>
      <c r="F3" s="58"/>
      <c r="G3" s="77"/>
      <c r="H3" s="77"/>
      <c r="O3" s="17"/>
    </row>
    <row r="4" spans="1:15" s="76" customFormat="1" ht="18" x14ac:dyDescent="0.55000000000000004">
      <c r="A4" s="92"/>
      <c r="E4" s="269"/>
      <c r="F4" s="48"/>
      <c r="G4" s="77"/>
      <c r="H4" s="77"/>
      <c r="I4" s="77"/>
      <c r="J4" s="77"/>
      <c r="K4" s="77"/>
      <c r="L4" s="77"/>
      <c r="O4" s="17"/>
    </row>
    <row r="5" spans="1:15" s="76" customFormat="1" ht="18" x14ac:dyDescent="0.55000000000000004">
      <c r="A5" s="57" t="s">
        <v>141</v>
      </c>
      <c r="B5" s="57"/>
      <c r="C5" s="198"/>
      <c r="D5" s="198"/>
      <c r="E5" s="427"/>
      <c r="F5" s="428"/>
      <c r="G5" s="198"/>
      <c r="H5" s="198"/>
      <c r="I5" s="198"/>
      <c r="J5" s="198"/>
      <c r="K5" s="77"/>
      <c r="L5" s="77"/>
      <c r="O5" s="17"/>
    </row>
    <row r="6" spans="1:15" s="2" customFormat="1" ht="18" x14ac:dyDescent="0.55000000000000004">
      <c r="A6" s="426" t="s">
        <v>259</v>
      </c>
      <c r="B6" s="57"/>
      <c r="C6" s="57"/>
      <c r="D6" s="57"/>
      <c r="E6" s="57"/>
      <c r="F6" s="57"/>
      <c r="G6" s="57"/>
      <c r="H6" s="57"/>
      <c r="I6" s="57"/>
      <c r="J6" s="57"/>
      <c r="K6" s="58"/>
      <c r="L6" s="58"/>
      <c r="M6" s="58"/>
      <c r="N6" s="58"/>
      <c r="O6" s="58"/>
    </row>
    <row r="7" spans="1:15" s="76" customFormat="1" ht="18" x14ac:dyDescent="0.55000000000000004">
      <c r="A7" s="177" t="s">
        <v>142</v>
      </c>
      <c r="B7" s="87"/>
      <c r="C7" s="178"/>
      <c r="D7" s="178"/>
      <c r="E7" s="178"/>
      <c r="F7" s="178"/>
      <c r="G7" s="178"/>
      <c r="H7" s="178"/>
      <c r="I7" s="178"/>
      <c r="J7" s="178"/>
      <c r="K7" s="77"/>
      <c r="L7" s="77"/>
      <c r="O7" s="17"/>
    </row>
    <row r="8" spans="1:15" s="76" customFormat="1" ht="18" x14ac:dyDescent="0.55000000000000004">
      <c r="A8" s="92"/>
      <c r="E8" s="269"/>
      <c r="F8" s="48"/>
      <c r="G8" s="77"/>
      <c r="H8" s="77"/>
      <c r="I8" s="77"/>
      <c r="J8" s="77"/>
      <c r="K8" s="77"/>
      <c r="L8" s="77"/>
      <c r="O8" s="17"/>
    </row>
    <row r="9" spans="1:15" s="6" customFormat="1" ht="18" x14ac:dyDescent="0.55000000000000004">
      <c r="A9" s="19" t="s">
        <v>21</v>
      </c>
      <c r="O9" s="21"/>
    </row>
    <row r="10" spans="1:15" s="6" customFormat="1" x14ac:dyDescent="0.45">
      <c r="A10" s="6" t="s">
        <v>143</v>
      </c>
      <c r="O10" s="21"/>
    </row>
    <row r="11" spans="1:15" ht="14.65" thickBot="1" x14ac:dyDescent="0.5"/>
    <row r="12" spans="1:15" x14ac:dyDescent="0.45">
      <c r="A12" s="301" t="s">
        <v>97</v>
      </c>
      <c r="B12" s="281"/>
      <c r="C12" s="281"/>
      <c r="D12" s="281"/>
      <c r="E12" s="282"/>
      <c r="F12" s="282"/>
      <c r="G12" s="282"/>
      <c r="H12" s="282"/>
      <c r="I12" s="282"/>
      <c r="J12" s="282"/>
      <c r="K12" s="282"/>
      <c r="L12" s="282"/>
      <c r="M12" s="282"/>
      <c r="N12" s="31"/>
    </row>
    <row r="13" spans="1:15" s="76" customFormat="1" x14ac:dyDescent="0.45">
      <c r="A13" s="32"/>
      <c r="B13" s="17"/>
      <c r="C13" s="17"/>
      <c r="D13" s="17"/>
      <c r="E13" s="17"/>
      <c r="F13" s="17"/>
      <c r="G13" s="17"/>
      <c r="H13" s="17"/>
      <c r="I13" s="17"/>
      <c r="J13" s="376"/>
      <c r="K13" s="17"/>
      <c r="L13" s="17"/>
      <c r="M13" s="17"/>
      <c r="N13" s="33"/>
    </row>
    <row r="14" spans="1:15" x14ac:dyDescent="0.45">
      <c r="A14" s="32" t="s">
        <v>164</v>
      </c>
      <c r="B14" s="17"/>
      <c r="C14" s="17"/>
      <c r="D14" s="17"/>
      <c r="E14" s="17"/>
      <c r="F14" s="17"/>
      <c r="G14" s="17"/>
      <c r="H14" s="17"/>
      <c r="I14" s="17"/>
      <c r="J14" s="375">
        <f>'Schedule A Worksheet'!C21</f>
        <v>0</v>
      </c>
      <c r="K14" s="300" t="s">
        <v>136</v>
      </c>
      <c r="L14" s="17"/>
      <c r="M14" s="17"/>
      <c r="N14" s="33"/>
    </row>
    <row r="15" spans="1:15" s="76" customFormat="1" x14ac:dyDescent="0.45">
      <c r="A15" s="32"/>
      <c r="B15" s="17"/>
      <c r="C15" s="17"/>
      <c r="D15" s="17"/>
      <c r="E15" s="17"/>
      <c r="F15" s="17"/>
      <c r="G15" s="17"/>
      <c r="H15" s="17"/>
      <c r="I15" s="17"/>
      <c r="J15" s="376"/>
      <c r="K15" s="17"/>
      <c r="L15" s="17"/>
      <c r="M15" s="17"/>
      <c r="N15" s="33"/>
    </row>
    <row r="16" spans="1:15" x14ac:dyDescent="0.45">
      <c r="A16" s="32" t="s">
        <v>165</v>
      </c>
      <c r="B16" s="17"/>
      <c r="C16" s="17"/>
      <c r="D16" s="17"/>
      <c r="E16" s="17"/>
      <c r="F16" s="17"/>
      <c r="G16" s="17"/>
      <c r="H16" s="17"/>
      <c r="I16" s="17"/>
      <c r="J16" s="375">
        <f>'Schedule A Worksheet'!D21</f>
        <v>0</v>
      </c>
      <c r="K16" s="300" t="s">
        <v>136</v>
      </c>
      <c r="L16" s="17"/>
      <c r="M16" s="17"/>
      <c r="N16" s="33"/>
    </row>
    <row r="17" spans="1:22" s="76" customFormat="1" x14ac:dyDescent="0.45">
      <c r="A17" s="32"/>
      <c r="B17" s="17"/>
      <c r="C17" s="17"/>
      <c r="D17" s="17"/>
      <c r="E17" s="17"/>
      <c r="F17" s="17"/>
      <c r="G17" s="17"/>
      <c r="H17" s="17"/>
      <c r="I17" s="17"/>
      <c r="J17" s="376"/>
      <c r="K17" s="17"/>
      <c r="L17" s="17"/>
      <c r="M17" s="17"/>
      <c r="N17" s="33"/>
    </row>
    <row r="18" spans="1:22" x14ac:dyDescent="0.45">
      <c r="A18" s="32" t="s">
        <v>166</v>
      </c>
      <c r="B18" s="17"/>
      <c r="C18" s="17"/>
      <c r="D18" s="17"/>
      <c r="E18" s="17"/>
      <c r="F18" s="17"/>
      <c r="G18" s="17"/>
      <c r="H18" s="17"/>
      <c r="I18" s="17"/>
      <c r="J18" s="375">
        <f>'Schedule A Worksheet'!E21</f>
        <v>0</v>
      </c>
      <c r="K18" s="300" t="s">
        <v>136</v>
      </c>
      <c r="L18" s="17"/>
      <c r="M18" s="17"/>
      <c r="N18" s="33"/>
    </row>
    <row r="19" spans="1:22" ht="15" customHeight="1" x14ac:dyDescent="0.45">
      <c r="A19" s="467" t="s">
        <v>167</v>
      </c>
      <c r="B19" s="468"/>
      <c r="C19" s="468"/>
      <c r="D19" s="468"/>
      <c r="E19" s="468"/>
      <c r="F19" s="468"/>
      <c r="G19" s="468"/>
      <c r="H19" s="468"/>
      <c r="I19" s="468"/>
      <c r="J19" s="376"/>
      <c r="K19" s="17"/>
      <c r="L19" s="17"/>
      <c r="M19" s="17"/>
      <c r="N19" s="33"/>
    </row>
    <row r="20" spans="1:22" s="76" customFormat="1" ht="46.5" customHeight="1" thickBot="1" x14ac:dyDescent="0.5">
      <c r="A20" s="469"/>
      <c r="B20" s="470"/>
      <c r="C20" s="470"/>
      <c r="D20" s="470"/>
      <c r="E20" s="470"/>
      <c r="F20" s="470"/>
      <c r="G20" s="470"/>
      <c r="H20" s="470"/>
      <c r="I20" s="470"/>
      <c r="J20" s="377"/>
      <c r="K20" s="302"/>
      <c r="L20" s="246"/>
      <c r="M20" s="246"/>
      <c r="N20" s="247"/>
      <c r="O20" s="77"/>
      <c r="P20" s="77"/>
    </row>
    <row r="21" spans="1:22" s="76" customFormat="1" ht="20.25" customHeight="1" thickBot="1" x14ac:dyDescent="0.5">
      <c r="A21" s="179"/>
      <c r="B21" s="179"/>
      <c r="C21" s="179"/>
      <c r="D21" s="179"/>
      <c r="E21" s="179"/>
      <c r="F21" s="179"/>
      <c r="G21" s="179"/>
      <c r="H21" s="179"/>
      <c r="I21" s="179"/>
      <c r="J21" s="378"/>
      <c r="K21" s="77"/>
      <c r="L21" s="77"/>
      <c r="M21" s="77"/>
      <c r="N21" s="77"/>
      <c r="O21" s="77"/>
      <c r="P21" s="77"/>
    </row>
    <row r="22" spans="1:22" x14ac:dyDescent="0.45">
      <c r="A22" s="301" t="s">
        <v>98</v>
      </c>
      <c r="B22" s="282"/>
      <c r="C22" s="282"/>
      <c r="D22" s="282"/>
      <c r="E22" s="282"/>
      <c r="F22" s="282"/>
      <c r="G22" s="282"/>
      <c r="H22" s="282"/>
      <c r="I22" s="282"/>
      <c r="J22" s="379"/>
      <c r="K22" s="251"/>
      <c r="L22" s="251"/>
      <c r="M22" s="251"/>
      <c r="N22" s="252"/>
      <c r="O22" s="77"/>
      <c r="P22" s="77"/>
    </row>
    <row r="23" spans="1:22" s="76" customFormat="1" x14ac:dyDescent="0.45">
      <c r="A23" s="32"/>
      <c r="B23" s="17"/>
      <c r="C23" s="17"/>
      <c r="D23" s="17"/>
      <c r="E23" s="17"/>
      <c r="F23" s="17"/>
      <c r="G23" s="17"/>
      <c r="H23" s="17"/>
      <c r="I23" s="17"/>
      <c r="J23" s="376"/>
      <c r="K23" s="17"/>
      <c r="L23" s="17"/>
      <c r="M23" s="17"/>
      <c r="N23" s="33"/>
    </row>
    <row r="24" spans="1:22" x14ac:dyDescent="0.45">
      <c r="A24" s="32" t="s">
        <v>168</v>
      </c>
      <c r="B24" s="17"/>
      <c r="C24" s="17"/>
      <c r="D24" s="17"/>
      <c r="E24" s="17"/>
      <c r="F24" s="17"/>
      <c r="G24" s="17"/>
      <c r="H24" s="17"/>
      <c r="I24" s="17"/>
      <c r="J24" s="375">
        <f>'Schedule A Worksheet'!C31</f>
        <v>0</v>
      </c>
      <c r="K24" s="300" t="s">
        <v>136</v>
      </c>
      <c r="L24" s="17"/>
      <c r="M24" s="17"/>
      <c r="N24" s="33"/>
    </row>
    <row r="25" spans="1:22" s="76" customFormat="1" x14ac:dyDescent="0.45">
      <c r="A25" s="32"/>
      <c r="B25" s="17"/>
      <c r="C25" s="17"/>
      <c r="D25" s="17"/>
      <c r="E25" s="17"/>
      <c r="F25" s="17"/>
      <c r="G25" s="17"/>
      <c r="H25" s="17"/>
      <c r="I25" s="17"/>
      <c r="J25" s="376"/>
      <c r="K25" s="17"/>
      <c r="L25" s="17"/>
      <c r="M25" s="17"/>
      <c r="N25" s="33"/>
    </row>
    <row r="26" spans="1:22" x14ac:dyDescent="0.45">
      <c r="A26" s="32" t="s">
        <v>169</v>
      </c>
      <c r="B26" s="17"/>
      <c r="C26" s="17"/>
      <c r="D26" s="17"/>
      <c r="E26" s="17"/>
      <c r="F26" s="17"/>
      <c r="G26" s="17"/>
      <c r="H26" s="17"/>
      <c r="I26" s="17"/>
      <c r="J26" s="375">
        <f>'Schedule A Worksheet'!D31</f>
        <v>0</v>
      </c>
      <c r="K26" s="300" t="s">
        <v>136</v>
      </c>
      <c r="L26" s="17"/>
      <c r="M26" s="17"/>
      <c r="N26" s="33"/>
    </row>
    <row r="27" spans="1:22" s="76" customFormat="1" ht="14.65" thickBot="1" x14ac:dyDescent="0.5">
      <c r="A27" s="35"/>
      <c r="B27" s="78"/>
      <c r="C27" s="78"/>
      <c r="D27" s="78"/>
      <c r="E27" s="78"/>
      <c r="F27" s="78"/>
      <c r="G27" s="78"/>
      <c r="H27" s="78"/>
      <c r="I27" s="78"/>
      <c r="J27" s="380"/>
      <c r="K27" s="78"/>
      <c r="L27" s="78"/>
      <c r="M27" s="78"/>
      <c r="N27" s="79"/>
    </row>
    <row r="28" spans="1:22" s="76" customFormat="1" ht="14.65" thickBot="1" x14ac:dyDescent="0.5">
      <c r="J28" s="356"/>
    </row>
    <row r="29" spans="1:22" x14ac:dyDescent="0.45">
      <c r="A29" s="301" t="s">
        <v>99</v>
      </c>
      <c r="B29" s="303"/>
      <c r="C29" s="303"/>
      <c r="D29" s="303"/>
      <c r="E29" s="303"/>
      <c r="F29" s="303"/>
      <c r="G29" s="303"/>
      <c r="H29" s="303"/>
      <c r="I29" s="303"/>
      <c r="J29" s="381"/>
      <c r="K29" s="282"/>
      <c r="L29" s="282"/>
      <c r="M29" s="282"/>
      <c r="N29" s="31"/>
      <c r="P29" s="77"/>
      <c r="Q29" s="77"/>
      <c r="R29" s="77"/>
      <c r="S29" s="77"/>
      <c r="T29" s="77"/>
      <c r="U29" s="77"/>
      <c r="V29" s="77"/>
    </row>
    <row r="30" spans="1:22" s="76" customFormat="1" x14ac:dyDescent="0.45">
      <c r="A30" s="340" t="s">
        <v>203</v>
      </c>
      <c r="B30" s="17"/>
      <c r="C30" s="17"/>
      <c r="D30" s="17"/>
      <c r="E30" s="17"/>
      <c r="F30" s="17"/>
      <c r="G30" s="17"/>
      <c r="H30" s="17"/>
      <c r="I30" s="17"/>
      <c r="J30" s="376"/>
      <c r="K30" s="17"/>
      <c r="L30" s="17"/>
      <c r="M30" s="17"/>
      <c r="N30" s="33"/>
      <c r="P30" s="77"/>
      <c r="Q30" s="77"/>
      <c r="R30" s="77"/>
      <c r="S30" s="77"/>
      <c r="T30" s="77"/>
      <c r="U30" s="77"/>
      <c r="V30" s="77"/>
    </row>
    <row r="31" spans="1:22" x14ac:dyDescent="0.45">
      <c r="A31" s="32" t="s">
        <v>170</v>
      </c>
      <c r="B31" s="17"/>
      <c r="C31" s="17"/>
      <c r="D31" s="17"/>
      <c r="E31" s="17"/>
      <c r="F31" s="17"/>
      <c r="G31" s="17"/>
      <c r="H31" s="17"/>
      <c r="I31" s="17"/>
      <c r="J31" s="382"/>
      <c r="K31" s="17"/>
      <c r="L31" s="17"/>
      <c r="M31" s="17"/>
      <c r="N31" s="33"/>
      <c r="P31" s="77"/>
      <c r="Q31" s="77"/>
      <c r="R31" s="77"/>
      <c r="S31" s="77"/>
      <c r="T31" s="77"/>
      <c r="U31" s="77"/>
      <c r="V31" s="77"/>
    </row>
    <row r="32" spans="1:22" s="76" customFormat="1" x14ac:dyDescent="0.45">
      <c r="A32" s="32"/>
      <c r="B32" s="17"/>
      <c r="C32" s="17"/>
      <c r="D32" s="17"/>
      <c r="E32" s="17"/>
      <c r="F32" s="17"/>
      <c r="G32" s="17"/>
      <c r="H32" s="17"/>
      <c r="I32" s="17"/>
      <c r="J32" s="376"/>
      <c r="K32" s="17"/>
      <c r="L32" s="17"/>
      <c r="M32" s="17"/>
      <c r="N32" s="33"/>
      <c r="P32" s="77"/>
      <c r="Q32" s="77"/>
      <c r="R32" s="77"/>
      <c r="S32" s="77"/>
      <c r="T32" s="77"/>
      <c r="U32" s="77"/>
      <c r="V32" s="77"/>
    </row>
    <row r="33" spans="1:22" x14ac:dyDescent="0.45">
      <c r="A33" s="32" t="s">
        <v>171</v>
      </c>
      <c r="B33" s="17"/>
      <c r="C33" s="17"/>
      <c r="D33" s="17"/>
      <c r="E33" s="17"/>
      <c r="F33" s="17"/>
      <c r="G33" s="17"/>
      <c r="H33" s="17"/>
      <c r="I33" s="17"/>
      <c r="J33" s="382"/>
      <c r="K33" s="17"/>
      <c r="L33" s="17"/>
      <c r="M33" s="17"/>
      <c r="N33" s="33"/>
      <c r="P33" s="77"/>
      <c r="Q33" s="77"/>
      <c r="R33" s="77"/>
      <c r="S33" s="77"/>
      <c r="T33" s="77"/>
      <c r="U33" s="77"/>
      <c r="V33" s="77"/>
    </row>
    <row r="34" spans="1:22" s="76" customFormat="1" x14ac:dyDescent="0.45">
      <c r="A34" s="32"/>
      <c r="B34" s="17"/>
      <c r="C34" s="17"/>
      <c r="D34" s="17"/>
      <c r="E34" s="17"/>
      <c r="F34" s="17"/>
      <c r="G34" s="17"/>
      <c r="H34" s="17"/>
      <c r="I34" s="17"/>
      <c r="J34" s="376"/>
      <c r="K34" s="17"/>
      <c r="L34" s="17"/>
      <c r="M34" s="17"/>
      <c r="N34" s="33"/>
    </row>
    <row r="35" spans="1:22" x14ac:dyDescent="0.45">
      <c r="A35" s="32" t="s">
        <v>172</v>
      </c>
      <c r="B35" s="17"/>
      <c r="C35" s="17"/>
      <c r="D35" s="17"/>
      <c r="E35" s="17"/>
      <c r="F35" s="17"/>
      <c r="G35" s="17"/>
      <c r="H35" s="17"/>
      <c r="I35" s="17"/>
      <c r="J35" s="382"/>
      <c r="K35" s="17"/>
      <c r="L35" s="17"/>
      <c r="M35" s="17"/>
      <c r="N35" s="33"/>
    </row>
    <row r="36" spans="1:22" ht="14.65" thickBot="1" x14ac:dyDescent="0.5">
      <c r="A36" s="35"/>
      <c r="B36" s="78"/>
      <c r="C36" s="78"/>
      <c r="D36" s="78"/>
      <c r="E36" s="78"/>
      <c r="F36" s="78"/>
      <c r="G36" s="78"/>
      <c r="H36" s="78"/>
      <c r="I36" s="78"/>
      <c r="J36" s="380"/>
      <c r="K36" s="78"/>
      <c r="L36" s="78"/>
      <c r="M36" s="78"/>
      <c r="N36" s="79"/>
    </row>
    <row r="37" spans="1:22" s="76" customFormat="1" ht="14.65" thickBot="1" x14ac:dyDescent="0.5">
      <c r="J37" s="356"/>
    </row>
    <row r="38" spans="1:22" x14ac:dyDescent="0.45">
      <c r="A38" s="301" t="s">
        <v>100</v>
      </c>
      <c r="B38" s="282"/>
      <c r="C38" s="282"/>
      <c r="D38" s="282"/>
      <c r="E38" s="282"/>
      <c r="F38" s="282"/>
      <c r="G38" s="282"/>
      <c r="H38" s="282"/>
      <c r="I38" s="282"/>
      <c r="J38" s="381"/>
      <c r="K38" s="282"/>
      <c r="L38" s="282"/>
      <c r="M38" s="282"/>
      <c r="N38" s="31"/>
    </row>
    <row r="39" spans="1:22" x14ac:dyDescent="0.45">
      <c r="A39" s="32" t="s">
        <v>104</v>
      </c>
      <c r="B39" s="17"/>
      <c r="C39" s="17"/>
      <c r="D39" s="17"/>
      <c r="E39" s="17"/>
      <c r="F39" s="17"/>
      <c r="G39" s="17"/>
      <c r="H39" s="17"/>
      <c r="I39" s="17"/>
      <c r="J39" s="375">
        <f>'Payroll Accumulator'!F85</f>
        <v>0</v>
      </c>
      <c r="K39" s="300" t="s">
        <v>135</v>
      </c>
      <c r="L39" s="17"/>
      <c r="M39" s="17"/>
      <c r="N39" s="33"/>
    </row>
    <row r="40" spans="1:22" ht="28.5" customHeight="1" thickBot="1" x14ac:dyDescent="0.5">
      <c r="A40" s="471" t="s">
        <v>101</v>
      </c>
      <c r="B40" s="472"/>
      <c r="C40" s="472"/>
      <c r="D40" s="472"/>
      <c r="E40" s="472"/>
      <c r="F40" s="472"/>
      <c r="G40" s="472"/>
      <c r="H40" s="472"/>
      <c r="I40" s="472"/>
      <c r="J40" s="380"/>
      <c r="K40" s="78"/>
      <c r="L40" s="78"/>
      <c r="M40" s="78"/>
      <c r="N40" s="79"/>
    </row>
    <row r="41" spans="1:22" s="76" customFormat="1" ht="14.65" thickBot="1" x14ac:dyDescent="0.5">
      <c r="J41" s="356"/>
    </row>
    <row r="42" spans="1:22" x14ac:dyDescent="0.45">
      <c r="A42" s="301" t="s">
        <v>102</v>
      </c>
      <c r="B42" s="282"/>
      <c r="C42" s="282"/>
      <c r="D42" s="282"/>
      <c r="E42" s="282"/>
      <c r="F42" s="282"/>
      <c r="G42" s="282"/>
      <c r="H42" s="282"/>
      <c r="I42" s="282"/>
      <c r="J42" s="381"/>
      <c r="K42" s="282"/>
      <c r="L42" s="282"/>
      <c r="M42" s="282"/>
      <c r="N42" s="31"/>
    </row>
    <row r="43" spans="1:22" s="76" customFormat="1" x14ac:dyDescent="0.45">
      <c r="A43" s="32"/>
      <c r="B43" s="17"/>
      <c r="C43" s="17"/>
      <c r="D43" s="17"/>
      <c r="E43" s="17"/>
      <c r="F43" s="17"/>
      <c r="G43" s="17"/>
      <c r="H43" s="17"/>
      <c r="I43" s="17"/>
      <c r="J43" s="376"/>
      <c r="K43" s="17"/>
      <c r="L43" s="17"/>
      <c r="M43" s="17"/>
      <c r="N43" s="33"/>
    </row>
    <row r="44" spans="1:22" x14ac:dyDescent="0.45">
      <c r="A44" s="32" t="s">
        <v>105</v>
      </c>
      <c r="B44" s="17"/>
      <c r="C44" s="17"/>
      <c r="D44" s="17"/>
      <c r="E44" s="17"/>
      <c r="F44" s="17"/>
      <c r="G44" s="17"/>
      <c r="H44" s="17"/>
      <c r="I44" s="17"/>
      <c r="J44" s="375">
        <f>J14+J24+J31+J33+J35+J39</f>
        <v>0</v>
      </c>
      <c r="K44" s="300" t="s">
        <v>173</v>
      </c>
      <c r="L44" s="17"/>
      <c r="M44" s="17"/>
      <c r="N44" s="33"/>
    </row>
    <row r="45" spans="1:22" s="76" customFormat="1" ht="14.65" thickBot="1" x14ac:dyDescent="0.5">
      <c r="A45" s="35"/>
      <c r="B45" s="78"/>
      <c r="C45" s="78"/>
      <c r="D45" s="78"/>
      <c r="E45" s="78"/>
      <c r="F45" s="78"/>
      <c r="G45" s="78"/>
      <c r="H45" s="78"/>
      <c r="I45" s="78"/>
      <c r="J45" s="380"/>
      <c r="K45" s="78"/>
      <c r="L45" s="78"/>
      <c r="M45" s="78"/>
      <c r="N45" s="79"/>
    </row>
    <row r="46" spans="1:22" s="76" customFormat="1" ht="14.65" thickBot="1" x14ac:dyDescent="0.5">
      <c r="A46" s="17"/>
      <c r="B46" s="17"/>
      <c r="C46" s="17"/>
      <c r="D46" s="17"/>
      <c r="E46" s="17"/>
      <c r="F46" s="17"/>
      <c r="G46" s="17"/>
      <c r="H46" s="17"/>
      <c r="I46" s="17"/>
      <c r="J46" s="376"/>
      <c r="K46" s="17"/>
      <c r="L46" s="17"/>
      <c r="M46" s="17"/>
      <c r="N46" s="17"/>
    </row>
    <row r="47" spans="1:22" x14ac:dyDescent="0.45">
      <c r="A47" s="301" t="s">
        <v>103</v>
      </c>
      <c r="B47" s="282"/>
      <c r="C47" s="282"/>
      <c r="D47" s="330" t="s">
        <v>198</v>
      </c>
      <c r="E47" s="282"/>
      <c r="F47" s="282"/>
      <c r="G47" s="282"/>
      <c r="H47" s="282"/>
      <c r="I47" s="282"/>
      <c r="J47" s="381"/>
      <c r="K47" s="282"/>
      <c r="L47" s="282"/>
      <c r="M47" s="282"/>
      <c r="N47" s="31"/>
    </row>
    <row r="48" spans="1:22" s="76" customFormat="1" ht="29.25" customHeight="1" x14ac:dyDescent="0.45">
      <c r="A48" s="473" t="s">
        <v>199</v>
      </c>
      <c r="B48" s="474"/>
      <c r="C48" s="474"/>
      <c r="D48" s="474"/>
      <c r="E48" s="474"/>
      <c r="F48" s="474"/>
      <c r="G48" s="474"/>
      <c r="H48" s="474"/>
      <c r="I48" s="17"/>
      <c r="J48" s="376"/>
      <c r="K48" s="17"/>
      <c r="L48" s="17"/>
      <c r="M48" s="17"/>
      <c r="N48" s="33"/>
    </row>
    <row r="49" spans="1:25" x14ac:dyDescent="0.45">
      <c r="A49" s="34" t="s">
        <v>200</v>
      </c>
      <c r="B49" s="17"/>
      <c r="C49" s="17"/>
      <c r="D49" s="17"/>
      <c r="E49" s="17"/>
      <c r="F49" s="17"/>
      <c r="G49" s="17"/>
      <c r="H49" s="17"/>
      <c r="I49" s="17"/>
      <c r="J49" s="383">
        <f>IF('FTE Input'!N46="Enter 1.0 on line 13 of PPP Schedule A",1,0)</f>
        <v>0</v>
      </c>
      <c r="K49" s="300" t="s">
        <v>177</v>
      </c>
      <c r="L49" s="17"/>
      <c r="M49" s="17"/>
      <c r="N49" s="33"/>
      <c r="O49" s="75"/>
    </row>
    <row r="50" spans="1:25" s="76" customFormat="1" x14ac:dyDescent="0.45">
      <c r="A50" s="32"/>
      <c r="B50" s="17"/>
      <c r="C50" s="17"/>
      <c r="D50" s="17"/>
      <c r="E50" s="17"/>
      <c r="F50" s="17"/>
      <c r="G50" s="17"/>
      <c r="H50" s="17"/>
      <c r="I50" s="17"/>
      <c r="J50" s="376"/>
      <c r="K50" s="17"/>
      <c r="L50" s="17"/>
      <c r="M50" s="17"/>
      <c r="N50" s="33"/>
    </row>
    <row r="51" spans="1:25" x14ac:dyDescent="0.45">
      <c r="A51" s="32" t="s">
        <v>174</v>
      </c>
      <c r="B51" s="17"/>
      <c r="C51" s="17"/>
      <c r="D51" s="17"/>
      <c r="E51" s="17"/>
      <c r="F51" s="17"/>
      <c r="G51" s="17"/>
      <c r="H51" s="17"/>
      <c r="I51" s="17"/>
      <c r="J51" s="383">
        <f>IF('FTE Input'!R27="YES",'FTE Input'!R29,(IF('FTE Input'!R27="",(MIN('FTE Input'!R22,'FTE Input'!R25)),0)))</f>
        <v>0</v>
      </c>
      <c r="K51" s="348" t="s">
        <v>177</v>
      </c>
      <c r="L51" s="81"/>
      <c r="M51" s="81"/>
      <c r="N51" s="84"/>
      <c r="O51" s="77"/>
      <c r="P51" s="77"/>
      <c r="Q51" s="77"/>
      <c r="R51" s="77"/>
      <c r="S51" s="77"/>
      <c r="T51" s="77"/>
      <c r="U51" s="77"/>
      <c r="V51" s="77"/>
      <c r="W51" s="77"/>
      <c r="X51" s="77"/>
      <c r="Y51" s="77"/>
    </row>
    <row r="52" spans="1:25" s="76" customFormat="1" x14ac:dyDescent="0.45">
      <c r="A52" s="32"/>
      <c r="B52" s="17"/>
      <c r="C52" s="17"/>
      <c r="D52" s="17"/>
      <c r="E52" s="17"/>
      <c r="F52" s="17"/>
      <c r="G52" s="17"/>
      <c r="H52" s="17"/>
      <c r="I52" s="17"/>
      <c r="J52" s="376"/>
      <c r="K52" s="81"/>
      <c r="L52" s="81"/>
      <c r="M52" s="81"/>
      <c r="N52" s="84"/>
      <c r="O52" s="77"/>
      <c r="P52" s="77"/>
      <c r="Q52" s="77"/>
      <c r="R52" s="77"/>
      <c r="S52" s="77"/>
      <c r="T52" s="77"/>
      <c r="U52" s="77"/>
      <c r="V52" s="77"/>
      <c r="W52" s="77"/>
      <c r="X52" s="77"/>
      <c r="Y52" s="77"/>
    </row>
    <row r="53" spans="1:25" x14ac:dyDescent="0.45">
      <c r="A53" s="32" t="s">
        <v>175</v>
      </c>
      <c r="B53" s="17"/>
      <c r="C53" s="17"/>
      <c r="D53" s="17"/>
      <c r="E53" s="17"/>
      <c r="F53" s="17"/>
      <c r="G53" s="17"/>
      <c r="H53" s="17"/>
      <c r="I53" s="17"/>
      <c r="J53" s="383">
        <f>+J16+J26</f>
        <v>0</v>
      </c>
      <c r="K53" s="17"/>
      <c r="L53" s="17"/>
      <c r="M53" s="17"/>
      <c r="N53" s="33"/>
    </row>
    <row r="54" spans="1:25" s="76" customFormat="1" x14ac:dyDescent="0.45">
      <c r="A54" s="32"/>
      <c r="B54" s="17"/>
      <c r="C54" s="17"/>
      <c r="D54" s="17"/>
      <c r="E54" s="17"/>
      <c r="F54" s="17"/>
      <c r="G54" s="17"/>
      <c r="H54" s="17"/>
      <c r="I54" s="17"/>
      <c r="J54" s="376"/>
      <c r="K54" s="17"/>
      <c r="L54" s="17"/>
      <c r="M54" s="17"/>
      <c r="N54" s="33"/>
    </row>
    <row r="55" spans="1:25" x14ac:dyDescent="0.45">
      <c r="A55" s="32" t="s">
        <v>176</v>
      </c>
      <c r="B55" s="17"/>
      <c r="C55" s="17"/>
      <c r="D55" s="17"/>
      <c r="E55" s="17"/>
      <c r="F55" s="17"/>
      <c r="G55" s="17"/>
      <c r="H55" s="17"/>
      <c r="I55" s="17"/>
      <c r="J55" s="424" t="e">
        <f>IF(J49=1,1,(IF((J53/J51)&gt;1,1,(J53/J51))))</f>
        <v>#DIV/0!</v>
      </c>
      <c r="K55" s="396" t="s">
        <v>242</v>
      </c>
      <c r="L55" s="17"/>
      <c r="M55" s="17"/>
      <c r="N55" s="33"/>
    </row>
    <row r="56" spans="1:25" ht="14.65" thickBot="1" x14ac:dyDescent="0.5">
      <c r="A56" s="35"/>
      <c r="B56" s="78"/>
      <c r="C56" s="78"/>
      <c r="D56" s="78"/>
      <c r="E56" s="78"/>
      <c r="F56" s="78"/>
      <c r="G56" s="78"/>
      <c r="H56" s="78"/>
      <c r="I56" s="78"/>
      <c r="J56" s="78"/>
      <c r="K56" s="78"/>
      <c r="L56" s="78"/>
      <c r="M56" s="78"/>
      <c r="N56" s="79"/>
    </row>
    <row r="57" spans="1:25" ht="14.65" thickBot="1" x14ac:dyDescent="0.5"/>
    <row r="58" spans="1:25" s="76" customFormat="1" x14ac:dyDescent="0.45">
      <c r="A58" s="475" t="s">
        <v>251</v>
      </c>
      <c r="B58" s="476"/>
      <c r="C58" s="476"/>
      <c r="D58" s="476"/>
      <c r="E58" s="476"/>
      <c r="F58" s="476"/>
      <c r="G58" s="476"/>
      <c r="H58" s="476"/>
      <c r="I58" s="476"/>
      <c r="J58" s="476"/>
      <c r="K58" s="476"/>
      <c r="L58" s="476"/>
      <c r="M58" s="476"/>
      <c r="N58" s="477"/>
    </row>
    <row r="59" spans="1:25" s="76" customFormat="1" ht="28.15" customHeight="1" thickBot="1" x14ac:dyDescent="0.5">
      <c r="A59" s="478"/>
      <c r="B59" s="479"/>
      <c r="C59" s="479"/>
      <c r="D59" s="479"/>
      <c r="E59" s="479"/>
      <c r="F59" s="479"/>
      <c r="G59" s="479"/>
      <c r="H59" s="479"/>
      <c r="I59" s="479"/>
      <c r="J59" s="479"/>
      <c r="K59" s="479"/>
      <c r="L59" s="479"/>
      <c r="M59" s="479"/>
      <c r="N59" s="480"/>
    </row>
    <row r="60" spans="1:25" s="76" customFormat="1" ht="14.65" thickBot="1" x14ac:dyDescent="0.5"/>
    <row r="61" spans="1:25" s="2" customFormat="1" ht="21" customHeight="1" x14ac:dyDescent="0.65">
      <c r="A61" s="464" t="s">
        <v>262</v>
      </c>
      <c r="B61" s="465"/>
      <c r="C61" s="465"/>
      <c r="D61" s="465"/>
      <c r="E61" s="465"/>
      <c r="F61" s="465"/>
      <c r="G61" s="465"/>
      <c r="H61" s="465"/>
      <c r="I61" s="465"/>
      <c r="J61" s="465"/>
      <c r="K61" s="465"/>
      <c r="L61" s="465"/>
      <c r="M61" s="466"/>
      <c r="N61" s="60"/>
      <c r="O61" s="58"/>
      <c r="P61" s="60"/>
      <c r="Q61" s="60"/>
      <c r="R61" s="60"/>
      <c r="S61" s="58"/>
    </row>
    <row r="62" spans="1:25" s="2" customFormat="1" ht="17.25" customHeight="1" x14ac:dyDescent="0.55000000000000004">
      <c r="A62" s="171"/>
      <c r="B62" s="172" t="s">
        <v>36</v>
      </c>
      <c r="C62" s="173"/>
      <c r="D62" s="172"/>
      <c r="E62" s="173"/>
      <c r="F62" s="173"/>
      <c r="G62" s="173"/>
      <c r="H62" s="173"/>
      <c r="I62" s="289"/>
      <c r="J62" s="289"/>
      <c r="K62" s="289"/>
      <c r="L62" s="289"/>
      <c r="M62" s="290"/>
      <c r="N62" s="58"/>
      <c r="O62" s="58"/>
      <c r="P62" s="58"/>
      <c r="Q62" s="58"/>
      <c r="R62" s="58"/>
      <c r="S62" s="58"/>
    </row>
    <row r="63" spans="1:25" s="2" customFormat="1" ht="17.25" customHeight="1" x14ac:dyDescent="0.55000000000000004">
      <c r="A63" s="291"/>
      <c r="B63" s="172" t="s">
        <v>77</v>
      </c>
      <c r="C63" s="173"/>
      <c r="D63" s="172"/>
      <c r="E63" s="173"/>
      <c r="F63" s="173"/>
      <c r="G63" s="173"/>
      <c r="H63" s="173"/>
      <c r="I63" s="289"/>
      <c r="J63" s="289"/>
      <c r="K63" s="289"/>
      <c r="L63" s="289"/>
      <c r="M63" s="290"/>
      <c r="N63" s="58"/>
      <c r="O63" s="58"/>
      <c r="P63" s="58"/>
      <c r="Q63" s="58"/>
      <c r="R63" s="58"/>
      <c r="S63" s="58"/>
    </row>
    <row r="64" spans="1:25" s="76" customFormat="1" ht="21.4" thickBot="1" x14ac:dyDescent="0.7">
      <c r="A64" s="449" t="s">
        <v>76</v>
      </c>
      <c r="B64" s="450"/>
      <c r="C64" s="450"/>
      <c r="D64" s="450"/>
      <c r="E64" s="450"/>
      <c r="F64" s="450"/>
      <c r="G64" s="450"/>
      <c r="H64" s="450"/>
      <c r="I64" s="450"/>
      <c r="J64" s="450"/>
      <c r="K64" s="450"/>
      <c r="L64" s="450"/>
      <c r="M64" s="451"/>
      <c r="N64" s="83"/>
      <c r="O64" s="83"/>
      <c r="P64" s="83"/>
      <c r="Q64" s="83"/>
      <c r="R64" s="83"/>
      <c r="S64" s="77"/>
    </row>
  </sheetData>
  <sheetProtection algorithmName="SHA-512" hashValue="0iYnWZuOgE78OiEHibkTvo7rOYqo5X7BbMDY9fIEWe4lhNwHAq56b4iAyuwV05gUV1Cvjbh11tD6wgJyZf79Fw==" saltValue="a4Tls0/BhqWFGmEK1t8/NA==" spinCount="100000" sheet="1" objects="1" scenarios="1" formatColumns="0" formatRows="0"/>
  <protectedRanges>
    <protectedRange sqref="J31 J33 J35" name="Range1"/>
  </protectedRanges>
  <mergeCells count="6">
    <mergeCell ref="A19:I20"/>
    <mergeCell ref="A40:I40"/>
    <mergeCell ref="A61:M61"/>
    <mergeCell ref="A64:M64"/>
    <mergeCell ref="A48:H48"/>
    <mergeCell ref="A58:N59"/>
  </mergeCells>
  <hyperlinks>
    <hyperlink ref="B62" r:id="rId1" display="at aicpa.org/sba." xr:uid="{B3D9A888-804D-40F8-886E-318B97093E8D}"/>
    <hyperlink ref="B63" r:id="rId2" display="The SBA forgiveness application is online here:" xr:uid="{1D44199C-4EF5-48A3-8376-D44D5EA301CB}"/>
  </hyperlinks>
  <pageMargins left="0.7" right="0.7" top="0.75" bottom="0.75" header="0.3" footer="0.3"/>
  <pageSetup scale="5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4C90-5C4C-48B0-A6E0-8BB096878D98}">
  <sheetPr>
    <pageSetUpPr fitToPage="1"/>
  </sheetPr>
  <dimension ref="A1:S53"/>
  <sheetViews>
    <sheetView topLeftCell="A13" workbookViewId="0">
      <selection activeCell="D17" sqref="D17"/>
    </sheetView>
  </sheetViews>
  <sheetFormatPr defaultRowHeight="14.25" x14ac:dyDescent="0.45"/>
  <cols>
    <col min="1" max="1" width="34.796875" customWidth="1"/>
    <col min="2" max="2" width="17.86328125" customWidth="1"/>
    <col min="3" max="3" width="14" customWidth="1"/>
    <col min="4" max="4" width="18" customWidth="1"/>
    <col min="5" max="5" width="15" customWidth="1"/>
    <col min="12" max="12" width="22.73046875" customWidth="1"/>
    <col min="17" max="17" width="11.73046875" bestFit="1" customWidth="1"/>
  </cols>
  <sheetData>
    <row r="1" spans="1:15" s="76" customFormat="1" ht="21" x14ac:dyDescent="0.65">
      <c r="A1" s="18" t="s">
        <v>94</v>
      </c>
      <c r="G1" s="58"/>
      <c r="H1" s="58"/>
    </row>
    <row r="2" spans="1:15" s="76" customFormat="1" ht="21" x14ac:dyDescent="0.65">
      <c r="A2" s="18" t="s">
        <v>1</v>
      </c>
    </row>
    <row r="3" spans="1:15" s="76" customFormat="1" ht="21" x14ac:dyDescent="0.65">
      <c r="A3" s="432" t="s">
        <v>268</v>
      </c>
      <c r="B3" s="77"/>
      <c r="C3" s="77"/>
      <c r="D3" s="77"/>
      <c r="E3" s="77"/>
      <c r="F3" s="77"/>
      <c r="J3" s="77"/>
    </row>
    <row r="4" spans="1:15" s="76" customFormat="1" ht="15" customHeight="1" x14ac:dyDescent="0.55000000000000004">
      <c r="D4" s="58"/>
      <c r="E4" s="58"/>
      <c r="F4" s="77"/>
      <c r="G4" s="77"/>
      <c r="H4" s="77"/>
      <c r="I4" s="77"/>
      <c r="J4" s="77"/>
      <c r="K4" s="77"/>
    </row>
    <row r="5" spans="1:15" ht="18" x14ac:dyDescent="0.55000000000000004">
      <c r="A5" s="57" t="s">
        <v>141</v>
      </c>
      <c r="B5" s="57"/>
      <c r="C5" s="198"/>
      <c r="D5" s="198"/>
      <c r="E5" s="428"/>
      <c r="F5" s="198"/>
      <c r="G5" s="198"/>
      <c r="H5" s="198"/>
      <c r="I5" s="198"/>
      <c r="J5" s="77"/>
      <c r="K5" s="77"/>
      <c r="L5" s="77"/>
      <c r="M5" s="77"/>
    </row>
    <row r="6" spans="1:15" s="2" customFormat="1" ht="18" x14ac:dyDescent="0.55000000000000004">
      <c r="A6" s="426" t="s">
        <v>259</v>
      </c>
      <c r="B6" s="57"/>
      <c r="C6" s="57"/>
      <c r="D6" s="57"/>
      <c r="E6" s="57"/>
      <c r="F6" s="57"/>
      <c r="G6" s="57"/>
      <c r="H6" s="57"/>
      <c r="I6" s="57"/>
      <c r="J6" s="58"/>
      <c r="K6" s="58"/>
      <c r="L6" s="58"/>
      <c r="M6" s="58"/>
      <c r="N6" s="58"/>
      <c r="O6" s="58"/>
    </row>
    <row r="7" spans="1:15" s="76" customFormat="1" ht="18" x14ac:dyDescent="0.55000000000000004">
      <c r="A7" s="177" t="s">
        <v>147</v>
      </c>
      <c r="B7" s="87"/>
      <c r="C7" s="178"/>
      <c r="D7" s="178"/>
      <c r="E7" s="177"/>
      <c r="F7" s="177"/>
      <c r="G7" s="177"/>
      <c r="H7" s="177"/>
      <c r="I7" s="177"/>
      <c r="J7" s="77"/>
      <c r="O7" s="17"/>
    </row>
    <row r="8" spans="1:15" s="76" customFormat="1" ht="18" x14ac:dyDescent="0.55000000000000004">
      <c r="A8" s="92"/>
      <c r="O8" s="17"/>
    </row>
    <row r="9" spans="1:15" s="6" customFormat="1" ht="18" x14ac:dyDescent="0.55000000000000004">
      <c r="A9" s="19" t="s">
        <v>21</v>
      </c>
      <c r="O9" s="21"/>
    </row>
    <row r="10" spans="1:15" s="6" customFormat="1" x14ac:dyDescent="0.45">
      <c r="A10" s="6" t="s">
        <v>144</v>
      </c>
      <c r="O10" s="21"/>
    </row>
    <row r="12" spans="1:15" x14ac:dyDescent="0.45">
      <c r="A12" s="260" t="s">
        <v>86</v>
      </c>
    </row>
    <row r="13" spans="1:15" s="76" customFormat="1" ht="57" customHeight="1" x14ac:dyDescent="0.45">
      <c r="A13" s="481" t="s">
        <v>162</v>
      </c>
      <c r="B13" s="481"/>
      <c r="C13" s="481"/>
      <c r="D13" s="481"/>
      <c r="E13" s="481"/>
      <c r="F13" s="481"/>
      <c r="G13" s="481"/>
    </row>
    <row r="14" spans="1:15" s="76" customFormat="1" x14ac:dyDescent="0.45"/>
    <row r="15" spans="1:15" s="38" customFormat="1" ht="28.5" x14ac:dyDescent="0.45">
      <c r="A15" s="218" t="s">
        <v>87</v>
      </c>
      <c r="B15" s="218" t="s">
        <v>88</v>
      </c>
      <c r="C15" s="218" t="s">
        <v>89</v>
      </c>
      <c r="D15" s="218" t="s">
        <v>90</v>
      </c>
      <c r="E15" s="218" t="s">
        <v>91</v>
      </c>
    </row>
    <row r="16" spans="1:15" x14ac:dyDescent="0.45">
      <c r="A16" s="262" t="s">
        <v>161</v>
      </c>
    </row>
    <row r="17" spans="1:17" ht="9" customHeight="1" x14ac:dyDescent="0.45"/>
    <row r="18" spans="1:17" s="17" customFormat="1" x14ac:dyDescent="0.45">
      <c r="A18" s="263" t="s">
        <v>131</v>
      </c>
      <c r="B18" s="263"/>
      <c r="C18" s="413">
        <f>+'Payroll Accumulator'!J54</f>
        <v>0</v>
      </c>
      <c r="D18" s="414"/>
      <c r="E18" s="349">
        <f>+'Payroll Accumulator'!Y56</f>
        <v>0</v>
      </c>
      <c r="F18" s="262" t="s">
        <v>135</v>
      </c>
    </row>
    <row r="19" spans="1:17" s="17" customFormat="1" x14ac:dyDescent="0.45">
      <c r="A19" s="263" t="s">
        <v>152</v>
      </c>
      <c r="B19" s="263"/>
      <c r="C19" s="414"/>
      <c r="D19" s="413">
        <f>+'FTE Input'!N19</f>
        <v>0</v>
      </c>
      <c r="E19" s="261"/>
      <c r="F19" s="300" t="s">
        <v>163</v>
      </c>
    </row>
    <row r="20" spans="1:17" s="17" customFormat="1" x14ac:dyDescent="0.45">
      <c r="A20" s="263" t="s">
        <v>229</v>
      </c>
      <c r="B20" s="263"/>
      <c r="C20" s="414"/>
      <c r="D20" s="415"/>
      <c r="E20" s="261"/>
      <c r="F20" s="300" t="s">
        <v>230</v>
      </c>
    </row>
    <row r="21" spans="1:17" ht="14.65" thickBot="1" x14ac:dyDescent="0.5">
      <c r="C21" s="264">
        <f>SUM(C18:C19)</f>
        <v>0</v>
      </c>
      <c r="D21" s="264">
        <f>SUM(D18:D20)</f>
        <v>0</v>
      </c>
      <c r="E21" s="264">
        <f>SUM(E18:E19)</f>
        <v>0</v>
      </c>
      <c r="F21" s="17"/>
    </row>
    <row r="22" spans="1:17" ht="14.65" thickTop="1" x14ac:dyDescent="0.45"/>
    <row r="24" spans="1:17" x14ac:dyDescent="0.45">
      <c r="A24" s="260" t="s">
        <v>92</v>
      </c>
    </row>
    <row r="25" spans="1:17" ht="49.5" customHeight="1" x14ac:dyDescent="0.45">
      <c r="A25" s="481" t="s">
        <v>228</v>
      </c>
      <c r="B25" s="481"/>
      <c r="C25" s="481"/>
      <c r="D25" s="481"/>
      <c r="E25" s="481"/>
      <c r="F25" s="481"/>
      <c r="G25" s="481"/>
    </row>
    <row r="26" spans="1:17" ht="28.5" x14ac:dyDescent="0.45">
      <c r="A26" s="218" t="s">
        <v>87</v>
      </c>
      <c r="B26" s="218" t="s">
        <v>88</v>
      </c>
      <c r="C26" s="218" t="s">
        <v>89</v>
      </c>
      <c r="D26" s="218" t="s">
        <v>90</v>
      </c>
      <c r="E26" s="81"/>
    </row>
    <row r="27" spans="1:17" x14ac:dyDescent="0.45">
      <c r="A27" s="262" t="s">
        <v>161</v>
      </c>
      <c r="E27" s="81"/>
    </row>
    <row r="28" spans="1:17" ht="8.25" customHeight="1" x14ac:dyDescent="0.45">
      <c r="E28" s="81"/>
    </row>
    <row r="29" spans="1:17" s="17" customFormat="1" x14ac:dyDescent="0.45">
      <c r="A29" s="263" t="s">
        <v>131</v>
      </c>
      <c r="B29" s="263"/>
      <c r="C29" s="349">
        <f>+'Payroll Accumulator'!D70</f>
        <v>0</v>
      </c>
      <c r="D29" s="265"/>
      <c r="E29" s="262" t="s">
        <v>135</v>
      </c>
    </row>
    <row r="30" spans="1:17" s="76" customFormat="1" x14ac:dyDescent="0.45">
      <c r="A30" s="263" t="s">
        <v>152</v>
      </c>
      <c r="C30" s="299"/>
      <c r="D30" s="350">
        <f>+'FTE Input'!P19</f>
        <v>0</v>
      </c>
      <c r="E30" s="300" t="s">
        <v>163</v>
      </c>
    </row>
    <row r="31" spans="1:17" s="76" customFormat="1" ht="14.65" thickBot="1" x14ac:dyDescent="0.5">
      <c r="C31" s="264">
        <f>SUM(C29:C30)</f>
        <v>0</v>
      </c>
      <c r="D31" s="264">
        <f>SUM(D29:D30)</f>
        <v>0</v>
      </c>
      <c r="N31" s="77"/>
      <c r="O31" s="77"/>
      <c r="P31" s="77"/>
      <c r="Q31" s="77"/>
    </row>
    <row r="32" spans="1:17" s="76" customFormat="1" ht="14.65" thickTop="1" x14ac:dyDescent="0.45">
      <c r="E32" s="81"/>
      <c r="N32" s="77"/>
      <c r="O32" s="77"/>
      <c r="P32" s="77"/>
      <c r="Q32" s="77"/>
    </row>
    <row r="33" spans="1:18" s="76" customFormat="1" ht="14.65" thickBot="1" x14ac:dyDescent="0.5">
      <c r="L33" s="77"/>
      <c r="N33" s="77"/>
      <c r="O33" s="77"/>
      <c r="P33" s="77"/>
      <c r="Q33" s="77"/>
      <c r="R33" s="77"/>
    </row>
    <row r="34" spans="1:18" s="76" customFormat="1" ht="15.75" x14ac:dyDescent="0.5">
      <c r="A34" s="280" t="s">
        <v>155</v>
      </c>
      <c r="B34" s="281"/>
      <c r="C34" s="337" t="s">
        <v>192</v>
      </c>
      <c r="D34" s="282"/>
      <c r="E34" s="282"/>
      <c r="F34" s="282"/>
      <c r="G34" s="282"/>
      <c r="H34" s="282"/>
      <c r="I34" s="282"/>
      <c r="J34" s="282"/>
      <c r="K34" s="282"/>
      <c r="L34" s="251"/>
      <c r="M34" s="31"/>
      <c r="N34" s="77"/>
      <c r="O34" s="77"/>
      <c r="P34" s="77"/>
      <c r="Q34" s="77"/>
      <c r="R34" s="77"/>
    </row>
    <row r="35" spans="1:18" s="76" customFormat="1" x14ac:dyDescent="0.45">
      <c r="A35" s="32"/>
      <c r="B35" s="17"/>
      <c r="C35" s="17"/>
      <c r="D35" s="17"/>
      <c r="E35" s="17"/>
      <c r="F35" s="17"/>
      <c r="G35" s="17"/>
      <c r="H35" s="17"/>
      <c r="I35" s="17"/>
      <c r="J35" s="17"/>
      <c r="K35" s="17"/>
      <c r="L35" s="81"/>
      <c r="M35" s="33"/>
      <c r="N35" s="77"/>
      <c r="O35" s="77"/>
      <c r="P35" s="77"/>
      <c r="Q35" s="77"/>
    </row>
    <row r="36" spans="1:18" s="76" customFormat="1" ht="31.5" customHeight="1" x14ac:dyDescent="0.45">
      <c r="A36" s="486" t="s">
        <v>156</v>
      </c>
      <c r="B36" s="487"/>
      <c r="C36" s="487"/>
      <c r="D36" s="487"/>
      <c r="E36" s="487"/>
      <c r="F36" s="487"/>
      <c r="G36" s="487"/>
      <c r="H36" s="487"/>
      <c r="I36" s="487"/>
      <c r="J36" s="487"/>
      <c r="K36" s="17"/>
      <c r="L36" s="320">
        <f>+'FTE Input'!N38</f>
        <v>0</v>
      </c>
      <c r="M36" s="33"/>
      <c r="N36" s="345"/>
      <c r="O36" s="345"/>
      <c r="P36" s="345"/>
      <c r="Q36" s="345"/>
    </row>
    <row r="37" spans="1:18" s="76" customFormat="1" x14ac:dyDescent="0.45">
      <c r="A37" s="270"/>
      <c r="B37" s="271"/>
      <c r="C37" s="271"/>
      <c r="D37" s="271"/>
      <c r="E37" s="271"/>
      <c r="F37" s="271"/>
      <c r="G37" s="271"/>
      <c r="H37" s="271"/>
      <c r="I37" s="271"/>
      <c r="J37" s="271"/>
      <c r="K37" s="17"/>
      <c r="L37" s="285"/>
      <c r="M37" s="33"/>
      <c r="N37" s="319"/>
      <c r="O37" s="319"/>
      <c r="P37" s="319"/>
      <c r="Q37" s="319"/>
    </row>
    <row r="38" spans="1:18" s="76" customFormat="1" x14ac:dyDescent="0.45">
      <c r="A38" s="486" t="s">
        <v>157</v>
      </c>
      <c r="B38" s="487"/>
      <c r="C38" s="487"/>
      <c r="D38" s="487"/>
      <c r="E38" s="487"/>
      <c r="F38" s="487"/>
      <c r="G38" s="487"/>
      <c r="H38" s="487"/>
      <c r="I38" s="487"/>
      <c r="J38" s="487"/>
      <c r="K38" s="17"/>
      <c r="L38" s="320">
        <f>+'FTE Input'!N40</f>
        <v>0</v>
      </c>
      <c r="M38" s="33"/>
      <c r="N38" s="345"/>
      <c r="O38" s="345"/>
      <c r="P38" s="345"/>
      <c r="Q38" s="345"/>
    </row>
    <row r="39" spans="1:18" s="76" customFormat="1" x14ac:dyDescent="0.45">
      <c r="A39" s="270"/>
      <c r="B39" s="271"/>
      <c r="C39" s="271"/>
      <c r="D39" s="271"/>
      <c r="E39" s="271"/>
      <c r="F39" s="271"/>
      <c r="G39" s="271"/>
      <c r="H39" s="271"/>
      <c r="I39" s="271"/>
      <c r="J39" s="271"/>
      <c r="K39" s="17"/>
      <c r="L39" s="287"/>
      <c r="M39" s="33"/>
      <c r="N39" s="319"/>
      <c r="O39" s="319"/>
      <c r="P39" s="319"/>
      <c r="Q39" s="319"/>
    </row>
    <row r="40" spans="1:18" s="76" customFormat="1" ht="50.25" customHeight="1" x14ac:dyDescent="0.45">
      <c r="A40" s="486" t="s">
        <v>154</v>
      </c>
      <c r="B40" s="487"/>
      <c r="C40" s="487"/>
      <c r="D40" s="487"/>
      <c r="E40" s="487"/>
      <c r="F40" s="487"/>
      <c r="G40" s="487"/>
      <c r="H40" s="487"/>
      <c r="I40" s="487"/>
      <c r="J40" s="487"/>
      <c r="K40" s="17"/>
      <c r="L40" s="288" t="str">
        <f>IF(L36=L38,"",(IF(L38&gt;L36,"Proceed to step 4", "Complete line 13 of PPP Schedule A by dividing linke 12 by line 11 of that schedule")))</f>
        <v/>
      </c>
      <c r="M40" s="33"/>
      <c r="N40" s="77"/>
      <c r="O40" s="77"/>
      <c r="P40" s="77"/>
      <c r="Q40" s="77"/>
    </row>
    <row r="41" spans="1:18" s="76" customFormat="1" x14ac:dyDescent="0.45">
      <c r="A41" s="270"/>
      <c r="B41" s="271"/>
      <c r="C41" s="271"/>
      <c r="D41" s="271"/>
      <c r="E41" s="271"/>
      <c r="F41" s="271"/>
      <c r="G41" s="271"/>
      <c r="H41" s="271"/>
      <c r="I41" s="271"/>
      <c r="J41" s="271"/>
      <c r="K41" s="17"/>
      <c r="L41" s="278"/>
      <c r="M41" s="33"/>
      <c r="N41" s="77"/>
      <c r="O41" s="77"/>
      <c r="P41" s="77"/>
      <c r="Q41" s="77"/>
    </row>
    <row r="42" spans="1:18" s="76" customFormat="1" x14ac:dyDescent="0.45">
      <c r="A42" s="32" t="s">
        <v>158</v>
      </c>
      <c r="B42" s="17"/>
      <c r="C42" s="17"/>
      <c r="D42" s="17"/>
      <c r="E42" s="17"/>
      <c r="F42" s="17"/>
      <c r="G42" s="17"/>
      <c r="H42" s="17"/>
      <c r="I42" s="17"/>
      <c r="J42" s="17"/>
      <c r="K42" s="17"/>
      <c r="L42" s="320">
        <f>+'FTE Input'!N44</f>
        <v>0</v>
      </c>
      <c r="M42" s="33"/>
      <c r="N42" s="345"/>
      <c r="O42" s="345"/>
      <c r="P42" s="345"/>
      <c r="Q42" s="345"/>
    </row>
    <row r="43" spans="1:18" s="76" customFormat="1" x14ac:dyDescent="0.45">
      <c r="A43" s="32"/>
      <c r="B43" s="17"/>
      <c r="C43" s="17"/>
      <c r="D43" s="17"/>
      <c r="E43" s="17"/>
      <c r="F43" s="17"/>
      <c r="G43" s="17"/>
      <c r="H43" s="17"/>
      <c r="I43" s="17"/>
      <c r="J43" s="17"/>
      <c r="K43" s="17"/>
      <c r="L43" s="287"/>
      <c r="M43" s="33"/>
      <c r="N43" s="319"/>
      <c r="O43" s="319"/>
      <c r="P43" s="319"/>
      <c r="Q43" s="319"/>
    </row>
    <row r="44" spans="1:18" s="76" customFormat="1" ht="49.5" customHeight="1" x14ac:dyDescent="0.45">
      <c r="A44" s="486" t="s">
        <v>160</v>
      </c>
      <c r="B44" s="487"/>
      <c r="C44" s="487"/>
      <c r="D44" s="487"/>
      <c r="E44" s="487"/>
      <c r="F44" s="487"/>
      <c r="G44" s="487"/>
      <c r="H44" s="487"/>
      <c r="I44" s="487"/>
      <c r="J44" s="487"/>
      <c r="K44" s="17"/>
      <c r="L44" s="288" t="str">
        <f>IF((AND(L42&gt;=L38,L42&gt;0,L38&gt;0)),"Enter 1.0 on line 13 of PPP Schedule A",(IF(AND(L42&lt;L38,L42&gt;0,L38&gt;0),"Complete line 13 of PPP Schedule A by dividing linke 12 by line 11 of that schedule","")))</f>
        <v/>
      </c>
      <c r="M44" s="33"/>
    </row>
    <row r="45" spans="1:18" s="76" customFormat="1" ht="14.65" thickBot="1" x14ac:dyDescent="0.5">
      <c r="A45" s="35"/>
      <c r="B45" s="78"/>
      <c r="C45" s="78"/>
      <c r="D45" s="78"/>
      <c r="E45" s="78"/>
      <c r="F45" s="78"/>
      <c r="G45" s="78"/>
      <c r="H45" s="78"/>
      <c r="I45" s="78"/>
      <c r="J45" s="78"/>
      <c r="K45" s="78"/>
      <c r="L45" s="78"/>
      <c r="M45" s="79"/>
    </row>
    <row r="46" spans="1:18" s="76" customFormat="1" ht="14.65" thickBot="1" x14ac:dyDescent="0.5">
      <c r="L46" s="17"/>
    </row>
    <row r="47" spans="1:18" ht="14.25" customHeight="1" x14ac:dyDescent="0.45">
      <c r="A47" s="482" t="s">
        <v>252</v>
      </c>
      <c r="B47" s="483"/>
      <c r="C47" s="483"/>
      <c r="D47" s="483"/>
      <c r="E47" s="483"/>
      <c r="F47" s="483"/>
      <c r="G47" s="483"/>
      <c r="H47" s="483"/>
      <c r="I47" s="483"/>
      <c r="J47" s="483"/>
      <c r="K47" s="483"/>
      <c r="L47" s="483"/>
      <c r="M47" s="484"/>
    </row>
    <row r="48" spans="1:18" ht="46.5" customHeight="1" thickBot="1" x14ac:dyDescent="0.5">
      <c r="A48" s="471"/>
      <c r="B48" s="472"/>
      <c r="C48" s="472"/>
      <c r="D48" s="472"/>
      <c r="E48" s="472"/>
      <c r="F48" s="472"/>
      <c r="G48" s="472"/>
      <c r="H48" s="472"/>
      <c r="I48" s="472"/>
      <c r="J48" s="472"/>
      <c r="K48" s="472"/>
      <c r="L48" s="472"/>
      <c r="M48" s="485"/>
    </row>
    <row r="49" spans="1:19" ht="14.65" thickBot="1" x14ac:dyDescent="0.5"/>
    <row r="50" spans="1:19" s="2" customFormat="1" ht="21" customHeight="1" x14ac:dyDescent="0.65">
      <c r="A50" s="464" t="s">
        <v>262</v>
      </c>
      <c r="B50" s="465"/>
      <c r="C50" s="465"/>
      <c r="D50" s="465"/>
      <c r="E50" s="465"/>
      <c r="F50" s="465"/>
      <c r="G50" s="465"/>
      <c r="H50" s="465"/>
      <c r="I50" s="465"/>
      <c r="J50" s="465"/>
      <c r="K50" s="465"/>
      <c r="L50" s="465"/>
      <c r="M50" s="466"/>
      <c r="N50" s="60"/>
      <c r="O50" s="58"/>
      <c r="P50" s="60"/>
      <c r="Q50" s="60"/>
      <c r="R50" s="60"/>
      <c r="S50" s="58"/>
    </row>
    <row r="51" spans="1:19" s="2" customFormat="1" ht="17.25" customHeight="1" x14ac:dyDescent="0.55000000000000004">
      <c r="A51" s="171"/>
      <c r="B51" s="172" t="s">
        <v>36</v>
      </c>
      <c r="C51" s="173"/>
      <c r="D51" s="172"/>
      <c r="E51" s="173"/>
      <c r="F51" s="173"/>
      <c r="G51" s="173"/>
      <c r="H51" s="173"/>
      <c r="I51" s="289"/>
      <c r="J51" s="289"/>
      <c r="K51" s="289"/>
      <c r="L51" s="289"/>
      <c r="M51" s="290"/>
      <c r="N51" s="58"/>
      <c r="O51" s="58"/>
      <c r="P51" s="58"/>
      <c r="Q51" s="58"/>
      <c r="R51" s="58"/>
      <c r="S51" s="58"/>
    </row>
    <row r="52" spans="1:19" s="2" customFormat="1" ht="17.25" customHeight="1" x14ac:dyDescent="0.55000000000000004">
      <c r="A52" s="291"/>
      <c r="B52" s="172" t="s">
        <v>77</v>
      </c>
      <c r="C52" s="173"/>
      <c r="D52" s="172"/>
      <c r="E52" s="173"/>
      <c r="F52" s="173"/>
      <c r="G52" s="173"/>
      <c r="H52" s="173"/>
      <c r="I52" s="289"/>
      <c r="J52" s="289"/>
      <c r="K52" s="289"/>
      <c r="L52" s="289"/>
      <c r="M52" s="290"/>
      <c r="N52" s="58"/>
      <c r="O52" s="58"/>
      <c r="P52" s="58"/>
      <c r="Q52" s="58"/>
      <c r="R52" s="58"/>
      <c r="S52" s="58"/>
    </row>
    <row r="53" spans="1:19" s="76" customFormat="1" ht="21.4" thickBot="1" x14ac:dyDescent="0.7">
      <c r="A53" s="449" t="s">
        <v>76</v>
      </c>
      <c r="B53" s="450"/>
      <c r="C53" s="450"/>
      <c r="D53" s="450"/>
      <c r="E53" s="450"/>
      <c r="F53" s="450"/>
      <c r="G53" s="450"/>
      <c r="H53" s="450"/>
      <c r="I53" s="450"/>
      <c r="J53" s="450"/>
      <c r="K53" s="450"/>
      <c r="L53" s="450"/>
      <c r="M53" s="451"/>
      <c r="N53" s="83"/>
      <c r="O53" s="83"/>
      <c r="P53" s="83"/>
      <c r="Q53" s="83"/>
      <c r="R53" s="83"/>
      <c r="S53" s="77"/>
    </row>
  </sheetData>
  <sheetProtection algorithmName="SHA-512" hashValue="21Qz4yxBCEvDn4/RfRVWSUOOFpb7fXWmhWE/Vv9IzwgPW7Rg7fE89ytAyB3hzr1d1qJVcnLaNDlShrnq10JxTw==" saltValue="UzNTwwlHPHALNEJal212CA==" spinCount="100000" sheet="1" formatColumns="0" formatRows="0"/>
  <protectedRanges>
    <protectedRange sqref="D20" name="Range1"/>
  </protectedRanges>
  <mergeCells count="9">
    <mergeCell ref="A25:G25"/>
    <mergeCell ref="A47:M48"/>
    <mergeCell ref="A50:M50"/>
    <mergeCell ref="A53:M53"/>
    <mergeCell ref="A13:G13"/>
    <mergeCell ref="A36:J36"/>
    <mergeCell ref="A38:J38"/>
    <mergeCell ref="A40:J40"/>
    <mergeCell ref="A44:J44"/>
  </mergeCells>
  <hyperlinks>
    <hyperlink ref="B51" r:id="rId1" display="at aicpa.org/sba." xr:uid="{1ED6FCAF-EFFF-436F-BC05-E516F4493F28}"/>
    <hyperlink ref="B52" r:id="rId2" display="The SBA forgiveness application is online here:" xr:uid="{7F624218-6589-415F-AF36-81A840AF2B45}"/>
  </hyperlinks>
  <pageMargins left="0.7" right="0.7" top="0.75" bottom="0.75" header="0.3" footer="0.3"/>
  <pageSetup scale="5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6E98-F255-44AB-8955-6987BC20A78B}">
  <sheetPr>
    <pageSetUpPr fitToPage="1"/>
  </sheetPr>
  <dimension ref="A1:W41"/>
  <sheetViews>
    <sheetView workbookViewId="0"/>
  </sheetViews>
  <sheetFormatPr defaultRowHeight="14.25" x14ac:dyDescent="0.45"/>
  <cols>
    <col min="1" max="1" width="28" customWidth="1"/>
    <col min="2" max="2" width="15" customWidth="1"/>
    <col min="3" max="3" width="15.86328125" customWidth="1"/>
    <col min="4" max="4" width="3" customWidth="1"/>
    <col min="5" max="5" width="26" customWidth="1"/>
    <col min="6" max="6" width="18.265625" customWidth="1"/>
    <col min="7" max="10" width="15" customWidth="1"/>
    <col min="11" max="11" width="19.73046875" customWidth="1"/>
    <col min="12" max="13" width="15" customWidth="1"/>
    <col min="14" max="14" width="15" style="76" customWidth="1"/>
    <col min="15" max="15" width="4.265625" style="17" customWidth="1"/>
    <col min="16" max="16" width="23.59765625" bestFit="1" customWidth="1"/>
    <col min="17" max="17" width="6" customWidth="1"/>
  </cols>
  <sheetData>
    <row r="1" spans="1:16" ht="21" x14ac:dyDescent="0.65">
      <c r="A1" s="18" t="s">
        <v>95</v>
      </c>
      <c r="G1" s="58"/>
      <c r="H1" s="58"/>
    </row>
    <row r="2" spans="1:16" ht="21" x14ac:dyDescent="0.65">
      <c r="A2" s="18" t="s">
        <v>1</v>
      </c>
    </row>
    <row r="3" spans="1:16" ht="21" x14ac:dyDescent="0.65">
      <c r="A3" s="432" t="s">
        <v>268</v>
      </c>
      <c r="C3" s="77"/>
      <c r="D3" s="77"/>
    </row>
    <row r="4" spans="1:16" s="76" customFormat="1" ht="21" x14ac:dyDescent="0.65">
      <c r="A4" s="5"/>
      <c r="C4" s="77"/>
      <c r="D4" s="77"/>
      <c r="H4" s="77"/>
      <c r="I4" s="77"/>
      <c r="J4" s="77"/>
      <c r="K4" s="77"/>
      <c r="O4" s="17"/>
    </row>
    <row r="5" spans="1:16" s="76" customFormat="1" ht="18" x14ac:dyDescent="0.55000000000000004">
      <c r="A5" s="57" t="s">
        <v>141</v>
      </c>
      <c r="B5" s="57"/>
      <c r="C5" s="198"/>
      <c r="D5" s="198"/>
      <c r="E5" s="198"/>
      <c r="F5" s="198"/>
      <c r="G5" s="198"/>
      <c r="H5" s="77"/>
      <c r="I5" s="77"/>
      <c r="J5" s="77"/>
      <c r="K5" s="77"/>
      <c r="O5" s="17"/>
    </row>
    <row r="6" spans="1:16" s="2" customFormat="1" ht="18" x14ac:dyDescent="0.55000000000000004">
      <c r="A6" s="426" t="s">
        <v>259</v>
      </c>
      <c r="B6" s="57"/>
      <c r="C6" s="57"/>
      <c r="D6" s="57"/>
      <c r="E6" s="57"/>
      <c r="F6" s="57"/>
      <c r="G6" s="57"/>
      <c r="H6" s="58"/>
      <c r="I6" s="58"/>
      <c r="J6" s="58"/>
      <c r="K6" s="58"/>
      <c r="L6" s="58"/>
      <c r="M6" s="58"/>
      <c r="N6" s="58"/>
      <c r="O6" s="58"/>
    </row>
    <row r="7" spans="1:16" s="76" customFormat="1" ht="18" x14ac:dyDescent="0.55000000000000004">
      <c r="A7" s="177" t="s">
        <v>147</v>
      </c>
      <c r="B7" s="87"/>
      <c r="C7" s="178"/>
      <c r="D7" s="178"/>
      <c r="E7" s="178"/>
      <c r="F7" s="178"/>
      <c r="G7" s="178"/>
      <c r="H7" s="77"/>
      <c r="I7" s="77"/>
      <c r="J7" s="77"/>
      <c r="K7" s="77"/>
      <c r="O7" s="17"/>
    </row>
    <row r="8" spans="1:16" s="76" customFormat="1" ht="18" x14ac:dyDescent="0.55000000000000004">
      <c r="A8" s="92"/>
      <c r="E8" s="269"/>
      <c r="F8" s="48"/>
      <c r="G8" s="77"/>
      <c r="H8" s="77"/>
      <c r="I8" s="77"/>
      <c r="J8" s="77"/>
      <c r="K8" s="77"/>
      <c r="O8" s="17"/>
    </row>
    <row r="9" spans="1:16" s="6" customFormat="1" ht="18" x14ac:dyDescent="0.55000000000000004">
      <c r="A9" s="19" t="s">
        <v>21</v>
      </c>
      <c r="E9" s="48"/>
      <c r="F9" s="48"/>
      <c r="G9" s="48"/>
      <c r="H9" s="48"/>
      <c r="I9" s="48"/>
      <c r="J9" s="48"/>
      <c r="K9" s="48"/>
      <c r="O9" s="21"/>
    </row>
    <row r="10" spans="1:16" s="6" customFormat="1" x14ac:dyDescent="0.45">
      <c r="A10" s="6" t="s">
        <v>145</v>
      </c>
      <c r="O10" s="21"/>
    </row>
    <row r="11" spans="1:16" s="6" customFormat="1" x14ac:dyDescent="0.45">
      <c r="O11" s="21"/>
    </row>
    <row r="12" spans="1:16" s="121" customFormat="1" x14ac:dyDescent="0.45">
      <c r="A12" s="118" t="s">
        <v>43</v>
      </c>
      <c r="B12" s="119"/>
      <c r="C12" s="120"/>
      <c r="D12" s="120"/>
      <c r="E12" s="120"/>
      <c r="F12" s="120"/>
      <c r="G12" s="120"/>
      <c r="H12" s="120"/>
      <c r="I12" s="120"/>
      <c r="J12" s="120"/>
      <c r="K12" s="120"/>
      <c r="L12" s="120"/>
      <c r="M12" s="120"/>
      <c r="N12" s="120"/>
      <c r="O12" s="120"/>
      <c r="P12" s="120"/>
    </row>
    <row r="13" spans="1:16" s="121" customFormat="1" x14ac:dyDescent="0.45">
      <c r="A13" s="118"/>
      <c r="B13" s="119" t="s">
        <v>44</v>
      </c>
      <c r="C13" s="120"/>
      <c r="D13" s="120"/>
      <c r="E13" s="120"/>
      <c r="F13" s="120"/>
      <c r="G13" s="120"/>
      <c r="H13" s="120"/>
      <c r="I13" s="120"/>
      <c r="J13" s="120"/>
      <c r="K13" s="120"/>
      <c r="L13" s="120"/>
      <c r="M13" s="120"/>
      <c r="N13" s="120"/>
      <c r="O13" s="120"/>
      <c r="P13" s="120"/>
    </row>
    <row r="14" spans="1:16" s="121" customFormat="1" x14ac:dyDescent="0.45">
      <c r="A14" s="122"/>
      <c r="B14" s="119" t="s">
        <v>45</v>
      </c>
      <c r="C14" s="120"/>
      <c r="D14" s="120"/>
      <c r="E14" s="120"/>
      <c r="F14" s="120"/>
      <c r="G14" s="120"/>
      <c r="H14" s="120"/>
      <c r="I14" s="120"/>
      <c r="J14" s="120"/>
      <c r="K14" s="120"/>
      <c r="L14" s="120"/>
      <c r="M14" s="120"/>
      <c r="N14" s="120"/>
      <c r="O14" s="120"/>
      <c r="P14" s="120"/>
    </row>
    <row r="15" spans="1:16" s="121" customFormat="1" x14ac:dyDescent="0.45">
      <c r="A15" s="122"/>
      <c r="B15" s="119" t="s">
        <v>46</v>
      </c>
      <c r="C15" s="120"/>
      <c r="D15" s="120"/>
      <c r="E15" s="120"/>
      <c r="F15" s="120"/>
      <c r="G15" s="120"/>
      <c r="H15" s="120"/>
      <c r="I15" s="120"/>
      <c r="J15" s="120"/>
      <c r="K15" s="120"/>
      <c r="L15" s="120"/>
      <c r="M15" s="120"/>
      <c r="N15" s="120"/>
      <c r="O15" s="120"/>
      <c r="P15" s="120"/>
    </row>
    <row r="16" spans="1:16" s="121" customFormat="1" x14ac:dyDescent="0.45">
      <c r="A16" s="122"/>
      <c r="B16" s="123" t="s">
        <v>79</v>
      </c>
      <c r="C16" s="120"/>
      <c r="D16" s="120"/>
      <c r="E16" s="120"/>
      <c r="F16" s="120"/>
      <c r="G16" s="120"/>
      <c r="H16" s="120"/>
      <c r="I16" s="120"/>
      <c r="J16" s="120"/>
      <c r="K16" s="120"/>
      <c r="L16" s="120"/>
      <c r="M16" s="120"/>
      <c r="N16" s="120"/>
      <c r="O16" s="120"/>
      <c r="P16" s="120"/>
    </row>
    <row r="17" spans="1:23" s="121" customFormat="1" x14ac:dyDescent="0.45">
      <c r="A17" s="122"/>
      <c r="B17" s="123" t="s">
        <v>208</v>
      </c>
      <c r="C17" s="120"/>
      <c r="D17" s="120"/>
      <c r="E17" s="120"/>
      <c r="F17" s="120"/>
      <c r="G17" s="120"/>
      <c r="H17" s="120"/>
      <c r="I17" s="120"/>
      <c r="J17" s="120"/>
      <c r="K17" s="120"/>
      <c r="L17" s="120"/>
      <c r="M17" s="120"/>
      <c r="N17" s="120"/>
      <c r="O17" s="120"/>
      <c r="P17" s="120"/>
    </row>
    <row r="18" spans="1:23" s="6" customFormat="1" x14ac:dyDescent="0.45">
      <c r="B18" s="7"/>
      <c r="C18" s="74"/>
      <c r="D18" s="74"/>
      <c r="E18" s="116"/>
      <c r="F18" s="117"/>
      <c r="G18" s="117"/>
      <c r="H18" s="117"/>
      <c r="I18" s="117"/>
      <c r="J18" s="117"/>
      <c r="K18" s="117"/>
      <c r="L18" s="117"/>
      <c r="M18" s="117"/>
      <c r="N18" s="117"/>
      <c r="O18" s="74"/>
      <c r="P18" s="74"/>
    </row>
    <row r="19" spans="1:23" s="6" customFormat="1" x14ac:dyDescent="0.45">
      <c r="A19" s="503" t="s">
        <v>17</v>
      </c>
      <c r="B19" s="501" t="s">
        <v>4</v>
      </c>
      <c r="C19" s="501" t="s">
        <v>5</v>
      </c>
      <c r="D19" s="74"/>
      <c r="E19" s="497" t="s">
        <v>82</v>
      </c>
      <c r="F19" s="499" t="s">
        <v>49</v>
      </c>
      <c r="G19" s="488" t="s">
        <v>42</v>
      </c>
      <c r="H19" s="489"/>
      <c r="I19" s="489"/>
      <c r="J19" s="489"/>
      <c r="K19" s="489"/>
      <c r="L19" s="489"/>
      <c r="M19" s="489"/>
      <c r="N19" s="490"/>
      <c r="O19" s="74"/>
      <c r="P19" s="94"/>
      <c r="Q19" s="21"/>
    </row>
    <row r="20" spans="1:23" s="6" customFormat="1" ht="42" customHeight="1" x14ac:dyDescent="0.45">
      <c r="A20" s="504"/>
      <c r="B20" s="502"/>
      <c r="C20" s="502"/>
      <c r="D20" s="74"/>
      <c r="E20" s="498"/>
      <c r="F20" s="500"/>
      <c r="G20" s="145" t="s">
        <v>84</v>
      </c>
      <c r="H20" s="135" t="s">
        <v>209</v>
      </c>
      <c r="I20" s="135" t="s">
        <v>13</v>
      </c>
      <c r="J20" s="135" t="s">
        <v>14</v>
      </c>
      <c r="K20" s="135" t="s">
        <v>15</v>
      </c>
      <c r="L20" s="135" t="s">
        <v>16</v>
      </c>
      <c r="M20" s="135" t="s">
        <v>12</v>
      </c>
      <c r="N20" s="146" t="s">
        <v>85</v>
      </c>
      <c r="O20" s="74"/>
      <c r="P20" s="94"/>
      <c r="Q20" s="21"/>
    </row>
    <row r="21" spans="1:23" s="6" customFormat="1" ht="23.25" customHeight="1" x14ac:dyDescent="0.45">
      <c r="A21" s="9"/>
      <c r="B21" s="9"/>
      <c r="C21" s="9"/>
      <c r="D21" s="9"/>
      <c r="E21" s="8"/>
      <c r="F21" s="8"/>
      <c r="G21" s="147"/>
      <c r="H21" s="23"/>
      <c r="I21" s="23"/>
      <c r="J21" s="23"/>
      <c r="K21" s="23"/>
      <c r="L21" s="23"/>
      <c r="M21" s="23"/>
      <c r="N21" s="148"/>
      <c r="O21" s="23"/>
      <c r="P21" s="153"/>
    </row>
    <row r="22" spans="1:23" s="6" customFormat="1" x14ac:dyDescent="0.45">
      <c r="A22" s="9">
        <v>1</v>
      </c>
      <c r="B22" s="22">
        <f>IF('PPP Forgiveness Calculator'!C10=0," ",'PPP Forgiveness Calculator'!C10)</f>
        <v>43922</v>
      </c>
      <c r="C22" s="22">
        <f>IF('PPP Forgiveness Calculator'!$C$10=0,"",B22+6)</f>
        <v>43928</v>
      </c>
      <c r="D22" s="22"/>
      <c r="E22" s="25"/>
      <c r="F22" s="25"/>
      <c r="G22" s="149"/>
      <c r="H22" s="86"/>
      <c r="I22" s="86"/>
      <c r="J22" s="86"/>
      <c r="K22" s="86"/>
      <c r="L22" s="86"/>
      <c r="M22" s="86"/>
      <c r="N22" s="150">
        <f>SUM(G22:M22)</f>
        <v>0</v>
      </c>
      <c r="O22" s="26"/>
      <c r="P22" s="49"/>
    </row>
    <row r="23" spans="1:23" s="6" customFormat="1" x14ac:dyDescent="0.45">
      <c r="A23" s="9">
        <v>2</v>
      </c>
      <c r="B23" s="22">
        <f>IF('PPP Forgiveness Calculator'!$C$10=0," ",C22+1)</f>
        <v>43929</v>
      </c>
      <c r="C23" s="22">
        <f>IF('PPP Forgiveness Calculator'!$C$10=0,"",B23+6)</f>
        <v>43935</v>
      </c>
      <c r="D23" s="22"/>
      <c r="E23" s="25"/>
      <c r="F23" s="25"/>
      <c r="G23" s="149"/>
      <c r="H23" s="86"/>
      <c r="I23" s="86"/>
      <c r="J23" s="86"/>
      <c r="K23" s="86"/>
      <c r="L23" s="86"/>
      <c r="M23" s="86"/>
      <c r="N23" s="150">
        <f t="shared" ref="N23:N29" si="0">SUM(G23:M23)</f>
        <v>0</v>
      </c>
      <c r="O23" s="26"/>
      <c r="P23" s="49"/>
    </row>
    <row r="24" spans="1:23" s="6" customFormat="1" x14ac:dyDescent="0.45">
      <c r="A24" s="9">
        <v>3</v>
      </c>
      <c r="B24" s="22">
        <f>IF('PPP Forgiveness Calculator'!$C$10=0," ",C23+1)</f>
        <v>43936</v>
      </c>
      <c r="C24" s="22">
        <f>IF('PPP Forgiveness Calculator'!$C$10=0,"",B24+6)</f>
        <v>43942</v>
      </c>
      <c r="D24" s="22"/>
      <c r="E24" s="25"/>
      <c r="F24" s="25"/>
      <c r="G24" s="149"/>
      <c r="H24" s="86"/>
      <c r="I24" s="86"/>
      <c r="J24" s="86"/>
      <c r="K24" s="86"/>
      <c r="L24" s="86"/>
      <c r="M24" s="86"/>
      <c r="N24" s="150">
        <f t="shared" si="0"/>
        <v>0</v>
      </c>
      <c r="O24" s="26"/>
      <c r="P24" s="49"/>
    </row>
    <row r="25" spans="1:23" s="6" customFormat="1" x14ac:dyDescent="0.45">
      <c r="A25" s="9">
        <v>4</v>
      </c>
      <c r="B25" s="22">
        <f>IF('PPP Forgiveness Calculator'!$C$10=0," ",C24+1)</f>
        <v>43943</v>
      </c>
      <c r="C25" s="22">
        <f>IF('PPP Forgiveness Calculator'!$C$10=0,"",B25+6)</f>
        <v>43949</v>
      </c>
      <c r="D25" s="22"/>
      <c r="E25" s="25"/>
      <c r="F25" s="25"/>
      <c r="G25" s="149"/>
      <c r="H25" s="86"/>
      <c r="I25" s="86"/>
      <c r="J25" s="86"/>
      <c r="K25" s="86"/>
      <c r="L25" s="86"/>
      <c r="M25" s="86"/>
      <c r="N25" s="150">
        <f t="shared" si="0"/>
        <v>0</v>
      </c>
      <c r="O25" s="26"/>
      <c r="P25" s="49"/>
    </row>
    <row r="26" spans="1:23" s="6" customFormat="1" x14ac:dyDescent="0.45">
      <c r="A26" s="9">
        <v>5</v>
      </c>
      <c r="B26" s="22">
        <f>IF('PPP Forgiveness Calculator'!$C$10=0," ",C25+1)</f>
        <v>43950</v>
      </c>
      <c r="C26" s="22">
        <f>IF('PPP Forgiveness Calculator'!$C$10=0,"",B26+6)</f>
        <v>43956</v>
      </c>
      <c r="D26" s="22"/>
      <c r="E26" s="25"/>
      <c r="F26" s="25"/>
      <c r="G26" s="149"/>
      <c r="H26" s="86"/>
      <c r="I26" s="86"/>
      <c r="J26" s="86"/>
      <c r="K26" s="86"/>
      <c r="L26" s="86"/>
      <c r="M26" s="86"/>
      <c r="N26" s="150">
        <f t="shared" si="0"/>
        <v>0</v>
      </c>
      <c r="O26" s="26"/>
      <c r="P26" s="49"/>
    </row>
    <row r="27" spans="1:23" s="6" customFormat="1" x14ac:dyDescent="0.45">
      <c r="A27" s="9">
        <v>6</v>
      </c>
      <c r="B27" s="22">
        <f>IF('PPP Forgiveness Calculator'!$C$10=0," ",C26+1)</f>
        <v>43957</v>
      </c>
      <c r="C27" s="22">
        <f>IF('PPP Forgiveness Calculator'!$C$10=0,"",B27+6)</f>
        <v>43963</v>
      </c>
      <c r="D27" s="22"/>
      <c r="E27" s="25"/>
      <c r="F27" s="25"/>
      <c r="G27" s="149"/>
      <c r="H27" s="86"/>
      <c r="I27" s="86"/>
      <c r="J27" s="86"/>
      <c r="K27" s="86"/>
      <c r="L27" s="86"/>
      <c r="M27" s="86"/>
      <c r="N27" s="150">
        <f t="shared" si="0"/>
        <v>0</v>
      </c>
      <c r="O27" s="26"/>
      <c r="P27" s="49"/>
    </row>
    <row r="28" spans="1:23" s="6" customFormat="1" x14ac:dyDescent="0.45">
      <c r="A28" s="9">
        <v>7</v>
      </c>
      <c r="B28" s="22">
        <f>IF('PPP Forgiveness Calculator'!$C$10=0," ",C27+1)</f>
        <v>43964</v>
      </c>
      <c r="C28" s="22">
        <f>IF('PPP Forgiveness Calculator'!$C$10=0,"",B28+6)</f>
        <v>43970</v>
      </c>
      <c r="D28" s="22"/>
      <c r="E28" s="25"/>
      <c r="F28" s="25"/>
      <c r="G28" s="149"/>
      <c r="H28" s="86"/>
      <c r="I28" s="86"/>
      <c r="J28" s="86"/>
      <c r="K28" s="86"/>
      <c r="L28" s="86"/>
      <c r="M28" s="86"/>
      <c r="N28" s="150">
        <f t="shared" si="0"/>
        <v>0</v>
      </c>
      <c r="O28" s="26"/>
      <c r="P28" s="49"/>
    </row>
    <row r="29" spans="1:23" s="6" customFormat="1" x14ac:dyDescent="0.45">
      <c r="A29" s="9">
        <v>8</v>
      </c>
      <c r="B29" s="22">
        <f>IF('PPP Forgiveness Calculator'!$C$10=0," ",C28+1)</f>
        <v>43971</v>
      </c>
      <c r="C29" s="22">
        <f>IF('PPP Forgiveness Calculator'!$C$10=0,"",B29+6)</f>
        <v>43977</v>
      </c>
      <c r="D29" s="22"/>
      <c r="E29" s="28"/>
      <c r="F29" s="28"/>
      <c r="G29" s="151"/>
      <c r="H29" s="28"/>
      <c r="I29" s="28"/>
      <c r="J29" s="28"/>
      <c r="K29" s="28"/>
      <c r="L29" s="28"/>
      <c r="M29" s="28"/>
      <c r="N29" s="154">
        <f t="shared" si="0"/>
        <v>0</v>
      </c>
      <c r="O29" s="26"/>
      <c r="P29" s="49"/>
    </row>
    <row r="30" spans="1:23" s="6" customFormat="1" x14ac:dyDescent="0.45">
      <c r="E30" s="27"/>
      <c r="F30" s="27"/>
      <c r="G30" s="152"/>
      <c r="H30" s="26"/>
      <c r="I30" s="26"/>
      <c r="J30" s="26"/>
      <c r="K30" s="26"/>
      <c r="L30" s="26"/>
      <c r="M30" s="26"/>
      <c r="N30" s="150"/>
      <c r="O30" s="26"/>
      <c r="P30" s="49"/>
      <c r="R30" s="48"/>
      <c r="S30" s="48"/>
      <c r="T30" s="48"/>
      <c r="U30" s="48"/>
      <c r="V30" s="48"/>
      <c r="W30" s="48"/>
    </row>
    <row r="31" spans="1:23" s="6" customFormat="1" ht="14.65" thickBot="1" x14ac:dyDescent="0.5">
      <c r="C31" s="9" t="s">
        <v>3</v>
      </c>
      <c r="E31" s="144">
        <f>SUM(E22:E29)</f>
        <v>0</v>
      </c>
      <c r="F31" s="144">
        <f>SUM(F22:F29)</f>
        <v>0</v>
      </c>
      <c r="G31" s="155">
        <f t="shared" ref="G31:L31" si="1">SUM(G22:G29)</f>
        <v>0</v>
      </c>
      <c r="H31" s="29">
        <f t="shared" si="1"/>
        <v>0</v>
      </c>
      <c r="I31" s="29">
        <f t="shared" si="1"/>
        <v>0</v>
      </c>
      <c r="J31" s="29">
        <f t="shared" si="1"/>
        <v>0</v>
      </c>
      <c r="K31" s="29">
        <f t="shared" si="1"/>
        <v>0</v>
      </c>
      <c r="L31" s="29">
        <f t="shared" si="1"/>
        <v>0</v>
      </c>
      <c r="M31" s="29">
        <f>SUM(M22:M29)</f>
        <v>0</v>
      </c>
      <c r="N31" s="272">
        <f>SUM(N22:N29)</f>
        <v>0</v>
      </c>
      <c r="O31" s="26"/>
      <c r="P31" s="49"/>
      <c r="R31" s="48"/>
      <c r="S31" s="48"/>
      <c r="T31" s="48"/>
      <c r="U31" s="48"/>
      <c r="V31" s="48"/>
      <c r="W31" s="48"/>
    </row>
    <row r="32" spans="1:23" s="6" customFormat="1" ht="15" thickTop="1" thickBot="1" x14ac:dyDescent="0.5">
      <c r="O32" s="21"/>
      <c r="P32" s="40"/>
      <c r="Q32" s="48"/>
      <c r="R32" s="48"/>
      <c r="S32" s="48"/>
      <c r="T32" s="48"/>
      <c r="U32" s="48"/>
      <c r="V32" s="48"/>
      <c r="W32" s="48"/>
    </row>
    <row r="33" spans="1:19" ht="15" customHeight="1" x14ac:dyDescent="0.45">
      <c r="A33" s="491" t="s">
        <v>210</v>
      </c>
      <c r="B33" s="492"/>
      <c r="C33" s="492"/>
      <c r="D33" s="492"/>
      <c r="E33" s="492"/>
      <c r="F33" s="492"/>
      <c r="G33" s="492"/>
      <c r="H33" s="492"/>
      <c r="I33" s="492"/>
      <c r="J33" s="492"/>
      <c r="K33" s="492"/>
      <c r="L33" s="492"/>
      <c r="M33" s="492"/>
      <c r="N33" s="493"/>
      <c r="P33" s="40"/>
      <c r="Q33" s="77"/>
      <c r="R33" s="14"/>
      <c r="S33" s="14"/>
    </row>
    <row r="34" spans="1:19" ht="34.5" customHeight="1" thickBot="1" x14ac:dyDescent="0.5">
      <c r="A34" s="494"/>
      <c r="B34" s="495"/>
      <c r="C34" s="495"/>
      <c r="D34" s="495"/>
      <c r="E34" s="495"/>
      <c r="F34" s="495"/>
      <c r="G34" s="495"/>
      <c r="H34" s="495"/>
      <c r="I34" s="495"/>
      <c r="J34" s="495"/>
      <c r="K34" s="495"/>
      <c r="L34" s="495"/>
      <c r="M34" s="495"/>
      <c r="N34" s="496"/>
    </row>
    <row r="35" spans="1:19" ht="6" customHeight="1" x14ac:dyDescent="0.45">
      <c r="A35" s="176"/>
      <c r="B35" s="176"/>
      <c r="C35" s="176"/>
      <c r="D35" s="176"/>
      <c r="E35" s="176"/>
      <c r="F35" s="176"/>
      <c r="G35" s="176"/>
      <c r="H35" s="176"/>
      <c r="I35" s="176"/>
      <c r="J35" s="176"/>
      <c r="K35" s="176"/>
      <c r="L35" s="176"/>
      <c r="M35" s="176"/>
      <c r="N35" s="134"/>
    </row>
    <row r="36" spans="1:19" ht="14.65" thickBot="1" x14ac:dyDescent="0.5"/>
    <row r="37" spans="1:19" s="2" customFormat="1" ht="24.75" customHeight="1" x14ac:dyDescent="0.65">
      <c r="A37" s="464" t="s">
        <v>263</v>
      </c>
      <c r="B37" s="465"/>
      <c r="C37" s="465"/>
      <c r="D37" s="465"/>
      <c r="E37" s="465"/>
      <c r="F37" s="465"/>
      <c r="G37" s="465"/>
      <c r="H37" s="465"/>
      <c r="I37" s="466"/>
      <c r="J37" s="60"/>
      <c r="K37" s="60"/>
      <c r="L37" s="60"/>
      <c r="M37" s="62"/>
      <c r="N37" s="60"/>
      <c r="O37" s="58"/>
      <c r="P37" s="60"/>
      <c r="Q37" s="60"/>
      <c r="R37" s="60"/>
      <c r="S37" s="58"/>
    </row>
    <row r="38" spans="1:19" s="2" customFormat="1" ht="17.25" customHeight="1" x14ac:dyDescent="0.55000000000000004">
      <c r="A38" s="171"/>
      <c r="B38" s="172" t="s">
        <v>36</v>
      </c>
      <c r="C38" s="173"/>
      <c r="D38" s="289"/>
      <c r="E38" s="173"/>
      <c r="F38" s="173"/>
      <c r="G38" s="173"/>
      <c r="H38" s="173"/>
      <c r="I38" s="290"/>
      <c r="J38" s="58"/>
      <c r="K38" s="58"/>
      <c r="L38" s="58"/>
      <c r="M38" s="58"/>
      <c r="N38" s="58"/>
      <c r="O38" s="58"/>
      <c r="P38" s="58"/>
      <c r="Q38" s="58"/>
      <c r="R38" s="58"/>
      <c r="S38" s="58"/>
    </row>
    <row r="39" spans="1:19" s="2" customFormat="1" ht="17.25" customHeight="1" x14ac:dyDescent="0.55000000000000004">
      <c r="A39" s="291"/>
      <c r="B39" s="172" t="s">
        <v>77</v>
      </c>
      <c r="C39" s="173"/>
      <c r="D39" s="172"/>
      <c r="E39" s="173"/>
      <c r="F39" s="173"/>
      <c r="G39" s="173"/>
      <c r="H39" s="173"/>
      <c r="I39" s="290"/>
      <c r="J39" s="58"/>
      <c r="K39" s="58"/>
      <c r="L39" s="58"/>
      <c r="M39" s="58"/>
      <c r="N39" s="58"/>
      <c r="O39" s="58"/>
      <c r="P39" s="58"/>
      <c r="Q39" s="58"/>
      <c r="R39" s="58"/>
      <c r="S39" s="58"/>
    </row>
    <row r="40" spans="1:19" ht="21.4" thickBot="1" x14ac:dyDescent="0.7">
      <c r="A40" s="449" t="s">
        <v>76</v>
      </c>
      <c r="B40" s="450"/>
      <c r="C40" s="450"/>
      <c r="D40" s="450"/>
      <c r="E40" s="450"/>
      <c r="F40" s="450"/>
      <c r="G40" s="450"/>
      <c r="H40" s="450"/>
      <c r="I40" s="451"/>
      <c r="J40" s="83"/>
      <c r="K40" s="83"/>
      <c r="L40" s="83"/>
      <c r="M40" s="83"/>
      <c r="N40" s="83"/>
      <c r="O40" s="83"/>
      <c r="P40" s="61"/>
      <c r="Q40" s="61"/>
      <c r="R40" s="61"/>
      <c r="S40" s="14"/>
    </row>
    <row r="41" spans="1:19" ht="6" customHeight="1" x14ac:dyDescent="0.45"/>
  </sheetData>
  <sheetProtection algorithmName="SHA-512" hashValue="SQroAyVoddS3VoEM3qMXxtk2w2T2pXzTeRXX9zobV4mjKpz3t8Ghs7wJfMGvuqfb/B7s4VW1QG478bmM+BB+qQ==" saltValue="LJ21HmdaMOH6J2A1dhT8jQ==" spinCount="100000" sheet="1" formatColumns="0" formatRows="0"/>
  <protectedRanges>
    <protectedRange sqref="B12:B17 E22:N29" name="Range1"/>
  </protectedRanges>
  <mergeCells count="9">
    <mergeCell ref="A40:I40"/>
    <mergeCell ref="A37:I37"/>
    <mergeCell ref="G19:N19"/>
    <mergeCell ref="A33:N34"/>
    <mergeCell ref="E19:E20"/>
    <mergeCell ref="F19:F20"/>
    <mergeCell ref="B19:B20"/>
    <mergeCell ref="C19:C20"/>
    <mergeCell ref="A19:A20"/>
  </mergeCells>
  <hyperlinks>
    <hyperlink ref="B38" r:id="rId1" display="at aicpa.org/sba." xr:uid="{4FFECAE0-8D26-496B-AA76-E3FBB96D1A3D}"/>
    <hyperlink ref="B39" r:id="rId2" display="The SBA forgiveness application is online here:" xr:uid="{F7752AAA-8528-4294-BAF6-DFB0F3F77846}"/>
  </hyperlinks>
  <pageMargins left="0.7" right="0.7" top="0.75" bottom="0.75" header="0.3" footer="0.3"/>
  <pageSetup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2C38-5B8D-4302-9FB1-AB27BC6FE1C4}">
  <sheetPr>
    <pageSetUpPr fitToPage="1"/>
  </sheetPr>
  <dimension ref="A1:AA129"/>
  <sheetViews>
    <sheetView topLeftCell="A85" zoomScale="70" zoomScaleNormal="70" workbookViewId="0">
      <selection activeCell="E19" sqref="E19"/>
    </sheetView>
  </sheetViews>
  <sheetFormatPr defaultColWidth="9" defaultRowHeight="14.25" x14ac:dyDescent="0.45"/>
  <cols>
    <col min="1" max="1" width="25.265625" style="76" customWidth="1"/>
    <col min="2" max="2" width="21.265625" style="76" customWidth="1"/>
    <col min="3" max="3" width="23.265625" style="76" customWidth="1"/>
    <col min="4" max="4" width="30" style="76" customWidth="1"/>
    <col min="5" max="5" width="28" style="76" customWidth="1"/>
    <col min="6" max="6" width="12.59765625" style="76" customWidth="1"/>
    <col min="7" max="7" width="15.73046875" style="76" customWidth="1"/>
    <col min="8" max="8" width="15.86328125" style="76" customWidth="1"/>
    <col min="9" max="9" width="17.59765625" style="76" customWidth="1"/>
    <col min="10" max="11" width="20" style="76" customWidth="1"/>
    <col min="12" max="12" width="17" style="76" customWidth="1"/>
    <col min="13" max="13" width="15" style="76" customWidth="1"/>
    <col min="14" max="15" width="14.59765625" style="76" customWidth="1"/>
    <col min="16" max="16" width="13.265625" style="76" customWidth="1"/>
    <col min="17" max="17" width="12.265625" style="76" customWidth="1"/>
    <col min="18" max="19" width="14.59765625" style="76" customWidth="1"/>
    <col min="20" max="21" width="12" style="76" customWidth="1"/>
    <col min="22" max="22" width="15.86328125" style="76" customWidth="1"/>
    <col min="23" max="23" width="13" style="76" customWidth="1"/>
    <col min="24" max="24" width="14.59765625" style="76" customWidth="1"/>
    <col min="25" max="25" width="14.73046875" style="76" customWidth="1"/>
    <col min="26" max="16384" width="9" style="76"/>
  </cols>
  <sheetData>
    <row r="1" spans="1:15" ht="21" x14ac:dyDescent="0.65">
      <c r="A1" s="18" t="s">
        <v>2</v>
      </c>
      <c r="D1" s="58"/>
      <c r="E1" s="58"/>
      <c r="F1" s="58"/>
      <c r="G1" s="58"/>
    </row>
    <row r="2" spans="1:15" ht="21" x14ac:dyDescent="0.65">
      <c r="A2" s="18" t="s">
        <v>1</v>
      </c>
      <c r="D2" s="77"/>
      <c r="E2" s="77"/>
      <c r="F2" s="77"/>
      <c r="G2" s="77"/>
    </row>
    <row r="3" spans="1:15" ht="21" x14ac:dyDescent="0.65">
      <c r="A3" s="432" t="s">
        <v>268</v>
      </c>
      <c r="C3" s="77"/>
      <c r="D3" s="77"/>
      <c r="E3" s="77"/>
      <c r="F3" s="77"/>
      <c r="G3" s="77"/>
    </row>
    <row r="4" spans="1:15" x14ac:dyDescent="0.45">
      <c r="F4" s="77"/>
      <c r="G4" s="77"/>
    </row>
    <row r="5" spans="1:15" ht="18" x14ac:dyDescent="0.55000000000000004">
      <c r="A5" s="57" t="s">
        <v>141</v>
      </c>
      <c r="B5" s="57"/>
      <c r="C5" s="198"/>
      <c r="D5" s="198"/>
      <c r="E5" s="198"/>
      <c r="F5" s="77"/>
      <c r="G5" s="77"/>
    </row>
    <row r="6" spans="1:15" s="2" customFormat="1" ht="18" x14ac:dyDescent="0.55000000000000004">
      <c r="A6" s="426" t="s">
        <v>259</v>
      </c>
      <c r="B6" s="57"/>
      <c r="C6" s="57"/>
      <c r="D6" s="57"/>
      <c r="E6" s="57"/>
      <c r="F6" s="58"/>
      <c r="G6" s="58"/>
      <c r="H6" s="58"/>
      <c r="I6" s="58"/>
      <c r="J6" s="58"/>
      <c r="K6" s="58"/>
      <c r="L6" s="58"/>
      <c r="M6" s="58"/>
      <c r="N6" s="58"/>
      <c r="O6" s="58"/>
    </row>
    <row r="7" spans="1:15" ht="18" x14ac:dyDescent="0.55000000000000004">
      <c r="A7" s="177" t="s">
        <v>147</v>
      </c>
      <c r="B7" s="87"/>
      <c r="C7" s="178"/>
      <c r="D7" s="178"/>
      <c r="E7" s="177"/>
      <c r="F7" s="77"/>
      <c r="G7" s="77"/>
    </row>
    <row r="8" spans="1:15" s="77" customFormat="1" ht="18" x14ac:dyDescent="0.55000000000000004">
      <c r="A8" s="269"/>
      <c r="B8" s="48"/>
    </row>
    <row r="9" spans="1:15" ht="15.75" x14ac:dyDescent="0.5">
      <c r="A9" s="24" t="s">
        <v>21</v>
      </c>
    </row>
    <row r="10" spans="1:15" x14ac:dyDescent="0.45">
      <c r="A10" s="6" t="s">
        <v>32</v>
      </c>
    </row>
    <row r="11" spans="1:15" x14ac:dyDescent="0.45">
      <c r="A11" s="544" t="s">
        <v>31</v>
      </c>
      <c r="B11" s="544"/>
      <c r="C11" s="544"/>
      <c r="D11" s="544"/>
      <c r="E11" s="544"/>
      <c r="F11" s="544"/>
      <c r="G11" s="544"/>
      <c r="H11" s="544"/>
    </row>
    <row r="12" spans="1:15" x14ac:dyDescent="0.45">
      <c r="A12" s="544"/>
      <c r="B12" s="544"/>
      <c r="C12" s="544"/>
      <c r="D12" s="544"/>
      <c r="E12" s="544"/>
      <c r="F12" s="544"/>
      <c r="G12" s="544"/>
      <c r="H12" s="544"/>
    </row>
    <row r="13" spans="1:15" x14ac:dyDescent="0.45">
      <c r="A13" s="229" t="s">
        <v>124</v>
      </c>
      <c r="B13" s="139"/>
      <c r="C13" s="139"/>
      <c r="D13" s="139"/>
      <c r="E13" s="139"/>
      <c r="F13" s="139"/>
      <c r="G13" s="139"/>
      <c r="H13" s="139"/>
    </row>
    <row r="14" spans="1:15" x14ac:dyDescent="0.45">
      <c r="A14" s="17"/>
      <c r="B14" s="17"/>
      <c r="C14" s="17"/>
      <c r="D14" s="17"/>
      <c r="E14" s="17"/>
      <c r="F14" s="17"/>
    </row>
    <row r="15" spans="1:15" ht="14.65" customHeight="1" x14ac:dyDescent="0.45">
      <c r="A15" s="9" t="s">
        <v>8</v>
      </c>
      <c r="E15" s="20"/>
      <c r="F15" s="20"/>
      <c r="G15" s="20"/>
      <c r="H15" s="20"/>
      <c r="I15" s="20"/>
      <c r="J15" s="20"/>
      <c r="K15" s="20"/>
      <c r="L15" s="20"/>
      <c r="M15" s="20"/>
    </row>
    <row r="16" spans="1:15" ht="14.65" customHeight="1" x14ac:dyDescent="0.45">
      <c r="A16" s="9">
        <v>1</v>
      </c>
      <c r="B16" s="10" t="s">
        <v>38</v>
      </c>
      <c r="E16" s="20"/>
      <c r="F16" s="20"/>
      <c r="G16" s="17"/>
      <c r="H16" s="66"/>
      <c r="I16" s="66"/>
      <c r="J16" s="66"/>
      <c r="K16" s="66"/>
      <c r="L16" s="20"/>
      <c r="M16" s="20"/>
    </row>
    <row r="17" spans="1:27" ht="14.65" customHeight="1" x14ac:dyDescent="0.45">
      <c r="A17" s="9"/>
      <c r="B17" s="10"/>
      <c r="C17" s="127" t="s">
        <v>211</v>
      </c>
      <c r="E17" s="20"/>
      <c r="F17" s="20"/>
      <c r="G17" s="66"/>
      <c r="H17" s="66"/>
      <c r="I17" s="66"/>
      <c r="J17" s="66"/>
      <c r="K17" s="66"/>
      <c r="L17" s="20"/>
      <c r="M17" s="20"/>
    </row>
    <row r="18" spans="1:27" ht="14.65" customHeight="1" x14ac:dyDescent="0.45">
      <c r="A18" s="9"/>
      <c r="B18" s="10"/>
      <c r="C18" s="128" t="s">
        <v>9</v>
      </c>
      <c r="D18" s="10"/>
      <c r="F18" s="20"/>
      <c r="G18" s="66"/>
      <c r="H18" s="66"/>
      <c r="I18" s="66"/>
      <c r="J18" s="93"/>
      <c r="K18" s="93"/>
      <c r="L18" s="20"/>
      <c r="M18" s="20"/>
    </row>
    <row r="19" spans="1:27" ht="14.65" customHeight="1" x14ac:dyDescent="0.45">
      <c r="A19" s="9">
        <v>2</v>
      </c>
      <c r="B19" s="6" t="s">
        <v>220</v>
      </c>
      <c r="C19" s="75"/>
      <c r="E19" s="20"/>
      <c r="F19" s="20"/>
      <c r="G19" s="20"/>
      <c r="H19" s="20"/>
      <c r="I19" s="20"/>
      <c r="J19" s="20"/>
      <c r="K19" s="20"/>
      <c r="L19" s="20"/>
      <c r="M19" s="20"/>
    </row>
    <row r="20" spans="1:27" ht="14.65" customHeight="1" x14ac:dyDescent="0.45">
      <c r="A20" s="9"/>
      <c r="B20" s="6"/>
      <c r="C20" s="75" t="s">
        <v>211</v>
      </c>
      <c r="E20" s="20"/>
      <c r="F20" s="20"/>
      <c r="G20" s="20"/>
      <c r="H20" s="20"/>
      <c r="I20" s="20"/>
      <c r="J20" s="20"/>
      <c r="K20" s="20"/>
      <c r="L20" s="20"/>
      <c r="M20" s="20"/>
    </row>
    <row r="21" spans="1:27" ht="14.65" customHeight="1" x14ac:dyDescent="0.45">
      <c r="A21" s="9"/>
      <c r="B21" s="6"/>
      <c r="C21" s="128" t="s">
        <v>9</v>
      </c>
      <c r="D21" s="10"/>
      <c r="F21" s="20"/>
      <c r="J21" s="20"/>
      <c r="K21" s="20"/>
      <c r="L21" s="20"/>
      <c r="M21" s="20"/>
    </row>
    <row r="22" spans="1:27" ht="14.65" customHeight="1" x14ac:dyDescent="0.45">
      <c r="A22" s="9">
        <v>3</v>
      </c>
      <c r="B22" s="10" t="s">
        <v>30</v>
      </c>
      <c r="C22" s="75"/>
      <c r="E22" s="20"/>
      <c r="F22" s="20"/>
      <c r="J22" s="20"/>
      <c r="K22" s="20"/>
      <c r="L22" s="20"/>
      <c r="M22" s="20"/>
    </row>
    <row r="23" spans="1:27" s="37" customFormat="1" x14ac:dyDescent="0.45">
      <c r="A23" s="39"/>
      <c r="B23" s="40"/>
      <c r="C23" s="41"/>
      <c r="D23" s="41"/>
      <c r="E23" s="40"/>
      <c r="F23" s="36"/>
      <c r="G23" s="36"/>
      <c r="H23" s="36"/>
      <c r="I23" s="36"/>
      <c r="J23" s="36"/>
      <c r="K23" s="36"/>
      <c r="L23" s="36"/>
      <c r="M23" s="36"/>
      <c r="N23" s="36"/>
    </row>
    <row r="24" spans="1:27" s="37" customFormat="1" ht="28.5" x14ac:dyDescent="0.45">
      <c r="A24" s="394" t="s">
        <v>239</v>
      </c>
      <c r="B24" s="63">
        <f>IF(+'PPP Forgiveness Calculator'!C15="","",'PPP Forgiveness Calculator'!C15)</f>
        <v>43922</v>
      </c>
      <c r="C24" s="553" t="s">
        <v>238</v>
      </c>
      <c r="D24" s="553"/>
      <c r="E24" s="553"/>
      <c r="F24" s="553"/>
      <c r="G24" s="553"/>
      <c r="H24" s="48"/>
      <c r="I24" s="48"/>
      <c r="J24" s="48"/>
      <c r="K24" s="48"/>
      <c r="L24" s="48"/>
      <c r="M24" s="36"/>
      <c r="N24" s="36"/>
    </row>
    <row r="25" spans="1:27" s="37" customFormat="1" x14ac:dyDescent="0.45">
      <c r="A25" s="39"/>
      <c r="B25" s="40"/>
      <c r="C25" s="41"/>
      <c r="D25" s="41"/>
      <c r="E25" s="40"/>
      <c r="F25" s="36"/>
      <c r="G25" s="36"/>
      <c r="H25" s="36"/>
      <c r="I25" s="126"/>
      <c r="J25" s="36"/>
      <c r="K25" s="36"/>
      <c r="L25" s="36"/>
      <c r="M25" s="124"/>
      <c r="N25" s="36"/>
    </row>
    <row r="26" spans="1:27" s="37" customFormat="1" x14ac:dyDescent="0.45">
      <c r="A26" s="44" t="s">
        <v>24</v>
      </c>
      <c r="B26" s="40"/>
      <c r="C26" s="41"/>
      <c r="D26" s="41"/>
      <c r="E26" s="40"/>
      <c r="F26" s="36"/>
      <c r="G26" s="126"/>
      <c r="H26" s="126"/>
      <c r="I26" s="126"/>
      <c r="J26" s="126"/>
      <c r="K26" s="126"/>
      <c r="L26" s="36"/>
      <c r="M26" s="36"/>
      <c r="N26" s="36"/>
    </row>
    <row r="27" spans="1:27" s="37" customFormat="1" x14ac:dyDescent="0.45">
      <c r="A27" s="45" t="s">
        <v>22</v>
      </c>
      <c r="B27" s="39">
        <v>43831</v>
      </c>
      <c r="C27" s="43" t="s">
        <v>23</v>
      </c>
      <c r="D27" s="39">
        <v>43921</v>
      </c>
      <c r="F27" s="36"/>
      <c r="G27" s="126"/>
      <c r="H27" s="36"/>
      <c r="I27" s="36"/>
      <c r="J27" s="125"/>
      <c r="K27" s="125"/>
      <c r="L27" s="36"/>
      <c r="M27" s="36"/>
      <c r="N27" s="36"/>
    </row>
    <row r="28" spans="1:27" s="37" customFormat="1" x14ac:dyDescent="0.45">
      <c r="A28" s="45" t="s">
        <v>7</v>
      </c>
      <c r="B28" s="39">
        <f>IF(B24&gt;0,B24,"")</f>
        <v>43922</v>
      </c>
      <c r="C28" s="43" t="s">
        <v>23</v>
      </c>
      <c r="D28" s="39">
        <f>IFERROR(B28+55,"")</f>
        <v>43977</v>
      </c>
      <c r="F28" s="36"/>
      <c r="G28" s="126"/>
      <c r="H28" s="36"/>
      <c r="I28" s="36"/>
      <c r="J28" s="36"/>
      <c r="K28" s="36"/>
      <c r="L28" s="36"/>
      <c r="M28" s="36"/>
      <c r="N28" s="36"/>
      <c r="P28" s="368"/>
    </row>
    <row r="29" spans="1:27" s="37" customFormat="1" x14ac:dyDescent="0.45">
      <c r="B29" s="55"/>
      <c r="C29" s="41"/>
      <c r="D29" s="41"/>
      <c r="E29" s="40"/>
      <c r="F29" s="36"/>
      <c r="G29" s="36"/>
      <c r="H29" s="36"/>
      <c r="I29" s="36"/>
      <c r="J29" s="36"/>
      <c r="K29" s="36"/>
      <c r="L29" s="36"/>
      <c r="M29" s="36"/>
      <c r="N29" s="36"/>
      <c r="P29" s="367"/>
      <c r="X29" s="367"/>
    </row>
    <row r="30" spans="1:27" s="37" customFormat="1" ht="63.75" customHeight="1" thickBot="1" x14ac:dyDescent="0.5">
      <c r="A30" s="190" t="s">
        <v>117</v>
      </c>
      <c r="B30" s="187"/>
      <c r="C30" s="188"/>
      <c r="D30" s="546" t="s">
        <v>237</v>
      </c>
      <c r="E30" s="546"/>
      <c r="F30" s="546"/>
      <c r="G30" s="546"/>
      <c r="H30" s="546"/>
      <c r="I30" s="546"/>
      <c r="J30" s="546"/>
      <c r="K30" s="546"/>
      <c r="L30" s="546"/>
      <c r="M30" s="546"/>
      <c r="N30" s="546"/>
      <c r="O30" s="546"/>
      <c r="P30" s="546"/>
    </row>
    <row r="31" spans="1:27" ht="48" customHeight="1" thickBot="1" x14ac:dyDescent="0.55000000000000004">
      <c r="A31" s="542" t="s">
        <v>179</v>
      </c>
      <c r="B31" s="542"/>
      <c r="C31" s="543"/>
      <c r="D31" s="505" t="s">
        <v>18</v>
      </c>
      <c r="E31" s="545"/>
      <c r="F31" s="545"/>
      <c r="G31" s="545"/>
      <c r="H31" s="506"/>
      <c r="I31" s="505" t="s">
        <v>110</v>
      </c>
      <c r="J31" s="545"/>
      <c r="K31" s="545"/>
      <c r="L31" s="545"/>
      <c r="M31" s="506"/>
      <c r="N31" s="505" t="s">
        <v>247</v>
      </c>
      <c r="O31" s="545"/>
      <c r="P31" s="545"/>
      <c r="Q31" s="505" t="s">
        <v>267</v>
      </c>
      <c r="R31" s="545"/>
      <c r="S31" s="545"/>
      <c r="T31" s="545"/>
      <c r="U31" s="545"/>
      <c r="V31" s="545"/>
      <c r="W31" s="506"/>
      <c r="X31" s="539" t="s">
        <v>218</v>
      </c>
      <c r="Y31" s="540"/>
      <c r="Z31" s="360"/>
    </row>
    <row r="32" spans="1:27" s="77" customFormat="1" ht="114" customHeight="1" x14ac:dyDescent="0.45">
      <c r="A32" s="218" t="s">
        <v>19</v>
      </c>
      <c r="B32" s="219" t="s">
        <v>109</v>
      </c>
      <c r="C32" s="355" t="s">
        <v>219</v>
      </c>
      <c r="D32" s="220" t="s">
        <v>118</v>
      </c>
      <c r="E32" s="221" t="s">
        <v>138</v>
      </c>
      <c r="F32" s="221" t="s">
        <v>240</v>
      </c>
      <c r="G32" s="224" t="s">
        <v>217</v>
      </c>
      <c r="H32" s="222" t="s">
        <v>241</v>
      </c>
      <c r="I32" s="220" t="s">
        <v>111</v>
      </c>
      <c r="J32" s="221" t="s">
        <v>35</v>
      </c>
      <c r="K32" s="221" t="s">
        <v>216</v>
      </c>
      <c r="L32" s="221" t="s">
        <v>20</v>
      </c>
      <c r="M32" s="221" t="s">
        <v>120</v>
      </c>
      <c r="N32" s="223" t="s">
        <v>226</v>
      </c>
      <c r="O32" s="224" t="s">
        <v>123</v>
      </c>
      <c r="P32" s="224" t="s">
        <v>214</v>
      </c>
      <c r="Q32" s="225" t="s">
        <v>212</v>
      </c>
      <c r="R32" s="226" t="s">
        <v>119</v>
      </c>
      <c r="S32" s="226" t="s">
        <v>227</v>
      </c>
      <c r="T32" s="226" t="s">
        <v>213</v>
      </c>
      <c r="U32" s="226" t="s">
        <v>215</v>
      </c>
      <c r="V32" s="226" t="s">
        <v>121</v>
      </c>
      <c r="W32" s="227" t="s">
        <v>221</v>
      </c>
      <c r="X32" s="225" t="s">
        <v>222</v>
      </c>
      <c r="Y32" s="227" t="s">
        <v>223</v>
      </c>
      <c r="Z32" s="191"/>
      <c r="AA32" s="197"/>
    </row>
    <row r="33" spans="1:27" ht="5.25" customHeight="1" x14ac:dyDescent="0.45">
      <c r="A33" s="196"/>
      <c r="B33" s="196"/>
      <c r="C33" s="196"/>
      <c r="D33" s="199"/>
      <c r="E33" s="17"/>
      <c r="F33" s="200"/>
      <c r="G33" s="200"/>
      <c r="H33" s="201"/>
      <c r="I33" s="204"/>
      <c r="J33" s="17"/>
      <c r="K33" s="17"/>
      <c r="L33" s="17"/>
      <c r="M33" s="129"/>
      <c r="N33" s="212"/>
      <c r="O33" s="17"/>
      <c r="P33" s="17"/>
      <c r="Q33" s="215"/>
      <c r="R33" s="216"/>
      <c r="S33" s="216"/>
      <c r="T33" s="17"/>
      <c r="U33" s="17"/>
      <c r="V33" s="17"/>
      <c r="W33" s="205"/>
      <c r="X33" s="204"/>
      <c r="Y33" s="205"/>
    </row>
    <row r="34" spans="1:27" ht="25.5" customHeight="1" x14ac:dyDescent="0.45">
      <c r="A34" s="353"/>
      <c r="B34" s="353"/>
      <c r="C34" s="366"/>
      <c r="D34" s="202"/>
      <c r="E34" s="203">
        <f>IF((D34&gt;25000),25000,D34)</f>
        <v>0</v>
      </c>
      <c r="F34" s="395"/>
      <c r="G34" s="362"/>
      <c r="H34" s="386">
        <f>IFERROR(IF(C34="H",((E34/F34)/G34),E34/F34*52),0)</f>
        <v>0</v>
      </c>
      <c r="I34" s="208"/>
      <c r="J34" s="203">
        <f>IF((I34&gt;15385),15385,I34)</f>
        <v>0</v>
      </c>
      <c r="K34" s="346"/>
      <c r="L34" s="395"/>
      <c r="M34" s="387">
        <f>IF(C34="H",((J34/K34)/L34),(IFERROR(J34/L34*52,0)))</f>
        <v>0</v>
      </c>
      <c r="N34" s="388">
        <f>M34-H34</f>
        <v>0</v>
      </c>
      <c r="O34" s="213" t="str">
        <f>IFERROR(M34/H34,"")</f>
        <v/>
      </c>
      <c r="P34" s="214">
        <f>IF(O34&lt;0.75,-(O34-0.75),0)</f>
        <v>0</v>
      </c>
      <c r="Q34" s="357"/>
      <c r="R34" s="358"/>
      <c r="S34" s="46">
        <f>(IF(AND(Q34=0,R34=0),0,IF(R34&gt;=Q34,"Yes","No")))</f>
        <v>0</v>
      </c>
      <c r="T34" s="358"/>
      <c r="U34" s="46">
        <f>(IF(AND(Q34=0,T34=0),0,IF(T34&gt;=Q34,"Yes","No")))</f>
        <v>0</v>
      </c>
      <c r="V34" s="378">
        <f t="shared" ref="V34:V52" si="0">IF((OR(S34="Yes",U34="Yes")),"",H34*0.75)</f>
        <v>0</v>
      </c>
      <c r="W34" s="369">
        <f t="shared" ref="W34:W52" si="1">IFERROR(V34-M34,0)</f>
        <v>0</v>
      </c>
      <c r="X34" s="363">
        <f>(IF(AND((C34="H"),(O34&lt;0.75)),((G34*W34)*8),0))</f>
        <v>0</v>
      </c>
      <c r="Y34" s="364">
        <f>(IF((OR((C34="S"),(C34="O"),(O34&lt;0.75))),((W34*8)/52),0))</f>
        <v>0</v>
      </c>
      <c r="Z34" s="356"/>
      <c r="AA34" s="359"/>
    </row>
    <row r="35" spans="1:27" x14ac:dyDescent="0.45">
      <c r="A35" s="353"/>
      <c r="B35" s="353"/>
      <c r="C35" s="366"/>
      <c r="D35" s="202"/>
      <c r="E35" s="203">
        <f t="shared" ref="E35:E52" si="2">IF((D35&gt;25000),25000,D35)</f>
        <v>0</v>
      </c>
      <c r="F35" s="395"/>
      <c r="G35" s="362"/>
      <c r="H35" s="386">
        <f t="shared" ref="H35:H51" si="3">IFERROR(IF(C35="H",((E35/F35)/G35),E35/F35*52),0)</f>
        <v>0</v>
      </c>
      <c r="I35" s="208"/>
      <c r="J35" s="203">
        <f t="shared" ref="J35:J52" si="4">IF((I35&gt;15385),15385,I35)</f>
        <v>0</v>
      </c>
      <c r="K35" s="346"/>
      <c r="L35" s="395"/>
      <c r="M35" s="387">
        <f t="shared" ref="M35:M51" si="5">IF(C35="H",((J35/K35)/L35),(IFERROR(J35/L35*52,0)))</f>
        <v>0</v>
      </c>
      <c r="N35" s="388">
        <f t="shared" ref="N35:N47" si="6">M35-H35</f>
        <v>0</v>
      </c>
      <c r="O35" s="213" t="str">
        <f>IFERROR(M35/H35,"")</f>
        <v/>
      </c>
      <c r="P35" s="214">
        <f t="shared" ref="P35:P51" si="7">IF(O35&lt;0.75,-(O35-0.75),0)</f>
        <v>0</v>
      </c>
      <c r="Q35" s="357"/>
      <c r="R35" s="358"/>
      <c r="S35" s="46">
        <f t="shared" ref="S35:S51" si="8">(IF(AND(Q35=0,R35=0),0,IF(R35&gt;=Q35,"Yes","No")))</f>
        <v>0</v>
      </c>
      <c r="T35" s="358"/>
      <c r="U35" s="46">
        <f t="shared" ref="U35:U51" si="9">(IF(AND(Q35=0,T35=0),0,IF(T35&gt;=Q35,"Yes","No")))</f>
        <v>0</v>
      </c>
      <c r="V35" s="378">
        <f t="shared" si="0"/>
        <v>0</v>
      </c>
      <c r="W35" s="369">
        <f t="shared" si="1"/>
        <v>0</v>
      </c>
      <c r="X35" s="363">
        <f t="shared" ref="X35:X52" si="10">(IF(AND((C35="H"),(O35&lt;0.75)),((G35*W35)*8),0))</f>
        <v>0</v>
      </c>
      <c r="Y35" s="364">
        <f t="shared" ref="Y35:Y52" si="11">(IF((OR((C35="S"),(C35="O"),(O35&lt;0.75))),((W35*8)/52),0))</f>
        <v>0</v>
      </c>
    </row>
    <row r="36" spans="1:27" x14ac:dyDescent="0.45">
      <c r="A36" s="353"/>
      <c r="B36" s="353"/>
      <c r="C36" s="366"/>
      <c r="D36" s="202"/>
      <c r="E36" s="203">
        <f t="shared" si="2"/>
        <v>0</v>
      </c>
      <c r="F36" s="395"/>
      <c r="G36" s="362"/>
      <c r="H36" s="386">
        <f t="shared" si="3"/>
        <v>0</v>
      </c>
      <c r="I36" s="208"/>
      <c r="J36" s="203">
        <f t="shared" si="4"/>
        <v>0</v>
      </c>
      <c r="K36" s="346"/>
      <c r="L36" s="395"/>
      <c r="M36" s="387">
        <f t="shared" si="5"/>
        <v>0</v>
      </c>
      <c r="N36" s="388">
        <f t="shared" si="6"/>
        <v>0</v>
      </c>
      <c r="O36" s="213" t="str">
        <f t="shared" ref="O36:O51" si="12">IFERROR(M36/H36,"")</f>
        <v/>
      </c>
      <c r="P36" s="214">
        <f t="shared" si="7"/>
        <v>0</v>
      </c>
      <c r="Q36" s="357"/>
      <c r="R36" s="358"/>
      <c r="S36" s="46">
        <f t="shared" si="8"/>
        <v>0</v>
      </c>
      <c r="T36" s="358"/>
      <c r="U36" s="46">
        <f t="shared" si="9"/>
        <v>0</v>
      </c>
      <c r="V36" s="378">
        <f t="shared" si="0"/>
        <v>0</v>
      </c>
      <c r="W36" s="369">
        <f t="shared" si="1"/>
        <v>0</v>
      </c>
      <c r="X36" s="363">
        <f t="shared" si="10"/>
        <v>0</v>
      </c>
      <c r="Y36" s="364">
        <f t="shared" si="11"/>
        <v>0</v>
      </c>
    </row>
    <row r="37" spans="1:27" x14ac:dyDescent="0.45">
      <c r="A37" s="353"/>
      <c r="B37" s="353"/>
      <c r="C37" s="366"/>
      <c r="D37" s="202"/>
      <c r="E37" s="203">
        <f t="shared" si="2"/>
        <v>0</v>
      </c>
      <c r="F37" s="395"/>
      <c r="G37" s="362"/>
      <c r="H37" s="386">
        <f t="shared" si="3"/>
        <v>0</v>
      </c>
      <c r="I37" s="208"/>
      <c r="J37" s="203">
        <f t="shared" si="4"/>
        <v>0</v>
      </c>
      <c r="K37" s="346"/>
      <c r="L37" s="395"/>
      <c r="M37" s="387">
        <f t="shared" si="5"/>
        <v>0</v>
      </c>
      <c r="N37" s="388">
        <f t="shared" si="6"/>
        <v>0</v>
      </c>
      <c r="O37" s="213" t="str">
        <f t="shared" si="12"/>
        <v/>
      </c>
      <c r="P37" s="214">
        <f t="shared" si="7"/>
        <v>0</v>
      </c>
      <c r="Q37" s="357"/>
      <c r="R37" s="358"/>
      <c r="S37" s="46">
        <f t="shared" si="8"/>
        <v>0</v>
      </c>
      <c r="T37" s="358"/>
      <c r="U37" s="46">
        <f t="shared" si="9"/>
        <v>0</v>
      </c>
      <c r="V37" s="378">
        <f t="shared" si="0"/>
        <v>0</v>
      </c>
      <c r="W37" s="369">
        <f t="shared" si="1"/>
        <v>0</v>
      </c>
      <c r="X37" s="363">
        <f t="shared" si="10"/>
        <v>0</v>
      </c>
      <c r="Y37" s="364">
        <f t="shared" si="11"/>
        <v>0</v>
      </c>
    </row>
    <row r="38" spans="1:27" x14ac:dyDescent="0.45">
      <c r="A38" s="353"/>
      <c r="B38" s="353"/>
      <c r="C38" s="366"/>
      <c r="D38" s="202"/>
      <c r="E38" s="203">
        <f t="shared" si="2"/>
        <v>0</v>
      </c>
      <c r="F38" s="395"/>
      <c r="G38" s="362"/>
      <c r="H38" s="386">
        <f t="shared" si="3"/>
        <v>0</v>
      </c>
      <c r="I38" s="208"/>
      <c r="J38" s="203">
        <f t="shared" si="4"/>
        <v>0</v>
      </c>
      <c r="K38" s="346"/>
      <c r="L38" s="395"/>
      <c r="M38" s="387">
        <f t="shared" si="5"/>
        <v>0</v>
      </c>
      <c r="N38" s="388">
        <f t="shared" si="6"/>
        <v>0</v>
      </c>
      <c r="O38" s="213" t="str">
        <f t="shared" si="12"/>
        <v/>
      </c>
      <c r="P38" s="214">
        <f t="shared" si="7"/>
        <v>0</v>
      </c>
      <c r="Q38" s="357"/>
      <c r="R38" s="358"/>
      <c r="S38" s="46">
        <f t="shared" si="8"/>
        <v>0</v>
      </c>
      <c r="T38" s="358"/>
      <c r="U38" s="46">
        <f t="shared" si="9"/>
        <v>0</v>
      </c>
      <c r="V38" s="378">
        <f t="shared" si="0"/>
        <v>0</v>
      </c>
      <c r="W38" s="369">
        <f t="shared" si="1"/>
        <v>0</v>
      </c>
      <c r="X38" s="363">
        <f t="shared" si="10"/>
        <v>0</v>
      </c>
      <c r="Y38" s="364">
        <f t="shared" si="11"/>
        <v>0</v>
      </c>
    </row>
    <row r="39" spans="1:27" x14ac:dyDescent="0.45">
      <c r="A39" s="353"/>
      <c r="B39" s="353"/>
      <c r="C39" s="366"/>
      <c r="D39" s="202"/>
      <c r="E39" s="203">
        <f t="shared" si="2"/>
        <v>0</v>
      </c>
      <c r="F39" s="395"/>
      <c r="G39" s="362"/>
      <c r="H39" s="386">
        <f t="shared" si="3"/>
        <v>0</v>
      </c>
      <c r="I39" s="208"/>
      <c r="J39" s="203">
        <f t="shared" si="4"/>
        <v>0</v>
      </c>
      <c r="K39" s="346"/>
      <c r="L39" s="395"/>
      <c r="M39" s="387">
        <f t="shared" si="5"/>
        <v>0</v>
      </c>
      <c r="N39" s="388">
        <f t="shared" si="6"/>
        <v>0</v>
      </c>
      <c r="O39" s="213" t="str">
        <f t="shared" si="12"/>
        <v/>
      </c>
      <c r="P39" s="214">
        <f t="shared" si="7"/>
        <v>0</v>
      </c>
      <c r="Q39" s="357"/>
      <c r="R39" s="358"/>
      <c r="S39" s="46">
        <f t="shared" si="8"/>
        <v>0</v>
      </c>
      <c r="T39" s="358"/>
      <c r="U39" s="46">
        <f t="shared" si="9"/>
        <v>0</v>
      </c>
      <c r="V39" s="378">
        <f t="shared" si="0"/>
        <v>0</v>
      </c>
      <c r="W39" s="369">
        <f t="shared" si="1"/>
        <v>0</v>
      </c>
      <c r="X39" s="363">
        <f t="shared" si="10"/>
        <v>0</v>
      </c>
      <c r="Y39" s="364">
        <f t="shared" si="11"/>
        <v>0</v>
      </c>
    </row>
    <row r="40" spans="1:27" x14ac:dyDescent="0.45">
      <c r="A40" s="353"/>
      <c r="B40" s="353"/>
      <c r="C40" s="366"/>
      <c r="D40" s="202"/>
      <c r="E40" s="203">
        <f t="shared" si="2"/>
        <v>0</v>
      </c>
      <c r="F40" s="395"/>
      <c r="G40" s="362"/>
      <c r="H40" s="386">
        <f t="shared" si="3"/>
        <v>0</v>
      </c>
      <c r="I40" s="208"/>
      <c r="J40" s="203">
        <f t="shared" si="4"/>
        <v>0</v>
      </c>
      <c r="K40" s="346"/>
      <c r="L40" s="395"/>
      <c r="M40" s="387">
        <f t="shared" si="5"/>
        <v>0</v>
      </c>
      <c r="N40" s="388">
        <f t="shared" si="6"/>
        <v>0</v>
      </c>
      <c r="O40" s="213" t="str">
        <f t="shared" si="12"/>
        <v/>
      </c>
      <c r="P40" s="214">
        <f t="shared" si="7"/>
        <v>0</v>
      </c>
      <c r="Q40" s="357"/>
      <c r="R40" s="358"/>
      <c r="S40" s="46">
        <f t="shared" si="8"/>
        <v>0</v>
      </c>
      <c r="T40" s="358"/>
      <c r="U40" s="46">
        <f t="shared" si="9"/>
        <v>0</v>
      </c>
      <c r="V40" s="378">
        <f t="shared" si="0"/>
        <v>0</v>
      </c>
      <c r="W40" s="369">
        <f t="shared" si="1"/>
        <v>0</v>
      </c>
      <c r="X40" s="363">
        <f t="shared" si="10"/>
        <v>0</v>
      </c>
      <c r="Y40" s="364">
        <f t="shared" si="11"/>
        <v>0</v>
      </c>
    </row>
    <row r="41" spans="1:27" x14ac:dyDescent="0.45">
      <c r="A41" s="353"/>
      <c r="B41" s="353"/>
      <c r="C41" s="366"/>
      <c r="D41" s="202"/>
      <c r="E41" s="203">
        <f t="shared" si="2"/>
        <v>0</v>
      </c>
      <c r="F41" s="395"/>
      <c r="G41" s="362"/>
      <c r="H41" s="386">
        <f t="shared" si="3"/>
        <v>0</v>
      </c>
      <c r="I41" s="208"/>
      <c r="J41" s="203">
        <f t="shared" si="4"/>
        <v>0</v>
      </c>
      <c r="K41" s="346"/>
      <c r="L41" s="395"/>
      <c r="M41" s="387">
        <f t="shared" si="5"/>
        <v>0</v>
      </c>
      <c r="N41" s="388">
        <f t="shared" si="6"/>
        <v>0</v>
      </c>
      <c r="O41" s="213" t="str">
        <f t="shared" si="12"/>
        <v/>
      </c>
      <c r="P41" s="214">
        <f t="shared" si="7"/>
        <v>0</v>
      </c>
      <c r="Q41" s="357"/>
      <c r="R41" s="358"/>
      <c r="S41" s="46">
        <f t="shared" si="8"/>
        <v>0</v>
      </c>
      <c r="T41" s="358"/>
      <c r="U41" s="46">
        <f t="shared" si="9"/>
        <v>0</v>
      </c>
      <c r="V41" s="378">
        <f t="shared" si="0"/>
        <v>0</v>
      </c>
      <c r="W41" s="369">
        <f t="shared" si="1"/>
        <v>0</v>
      </c>
      <c r="X41" s="363">
        <f t="shared" si="10"/>
        <v>0</v>
      </c>
      <c r="Y41" s="364">
        <f t="shared" si="11"/>
        <v>0</v>
      </c>
    </row>
    <row r="42" spans="1:27" x14ac:dyDescent="0.45">
      <c r="A42" s="353"/>
      <c r="B42" s="353"/>
      <c r="C42" s="366"/>
      <c r="D42" s="202"/>
      <c r="E42" s="203">
        <f t="shared" si="2"/>
        <v>0</v>
      </c>
      <c r="F42" s="395"/>
      <c r="G42" s="362"/>
      <c r="H42" s="386">
        <f t="shared" si="3"/>
        <v>0</v>
      </c>
      <c r="I42" s="208"/>
      <c r="J42" s="203">
        <f t="shared" si="4"/>
        <v>0</v>
      </c>
      <c r="K42" s="346"/>
      <c r="L42" s="395"/>
      <c r="M42" s="387">
        <f t="shared" si="5"/>
        <v>0</v>
      </c>
      <c r="N42" s="388">
        <f t="shared" si="6"/>
        <v>0</v>
      </c>
      <c r="O42" s="213" t="str">
        <f t="shared" si="12"/>
        <v/>
      </c>
      <c r="P42" s="214">
        <f t="shared" si="7"/>
        <v>0</v>
      </c>
      <c r="Q42" s="357"/>
      <c r="R42" s="358"/>
      <c r="S42" s="46">
        <f t="shared" si="8"/>
        <v>0</v>
      </c>
      <c r="T42" s="358"/>
      <c r="U42" s="46">
        <f t="shared" si="9"/>
        <v>0</v>
      </c>
      <c r="V42" s="378">
        <f t="shared" si="0"/>
        <v>0</v>
      </c>
      <c r="W42" s="369">
        <f t="shared" si="1"/>
        <v>0</v>
      </c>
      <c r="X42" s="363">
        <f t="shared" si="10"/>
        <v>0</v>
      </c>
      <c r="Y42" s="364">
        <f t="shared" si="11"/>
        <v>0</v>
      </c>
    </row>
    <row r="43" spans="1:27" x14ac:dyDescent="0.45">
      <c r="A43" s="353"/>
      <c r="B43" s="353"/>
      <c r="C43" s="366"/>
      <c r="D43" s="202"/>
      <c r="E43" s="203">
        <f t="shared" si="2"/>
        <v>0</v>
      </c>
      <c r="F43" s="395"/>
      <c r="G43" s="362"/>
      <c r="H43" s="386">
        <f t="shared" si="3"/>
        <v>0</v>
      </c>
      <c r="I43" s="208"/>
      <c r="J43" s="203">
        <f t="shared" si="4"/>
        <v>0</v>
      </c>
      <c r="K43" s="346"/>
      <c r="L43" s="395"/>
      <c r="M43" s="387">
        <f t="shared" si="5"/>
        <v>0</v>
      </c>
      <c r="N43" s="388">
        <f t="shared" si="6"/>
        <v>0</v>
      </c>
      <c r="O43" s="213" t="str">
        <f t="shared" si="12"/>
        <v/>
      </c>
      <c r="P43" s="214">
        <f t="shared" si="7"/>
        <v>0</v>
      </c>
      <c r="Q43" s="357"/>
      <c r="R43" s="358"/>
      <c r="S43" s="46">
        <f t="shared" si="8"/>
        <v>0</v>
      </c>
      <c r="T43" s="358"/>
      <c r="U43" s="46">
        <f t="shared" si="9"/>
        <v>0</v>
      </c>
      <c r="V43" s="378">
        <f t="shared" si="0"/>
        <v>0</v>
      </c>
      <c r="W43" s="369">
        <f t="shared" si="1"/>
        <v>0</v>
      </c>
      <c r="X43" s="363">
        <f t="shared" si="10"/>
        <v>0</v>
      </c>
      <c r="Y43" s="364">
        <f t="shared" si="11"/>
        <v>0</v>
      </c>
    </row>
    <row r="44" spans="1:27" x14ac:dyDescent="0.45">
      <c r="A44" s="353"/>
      <c r="B44" s="353"/>
      <c r="C44" s="366"/>
      <c r="D44" s="202"/>
      <c r="E44" s="203">
        <f t="shared" si="2"/>
        <v>0</v>
      </c>
      <c r="F44" s="395"/>
      <c r="G44" s="362"/>
      <c r="H44" s="386">
        <f t="shared" si="3"/>
        <v>0</v>
      </c>
      <c r="I44" s="208"/>
      <c r="J44" s="203">
        <f t="shared" si="4"/>
        <v>0</v>
      </c>
      <c r="K44" s="346"/>
      <c r="L44" s="395"/>
      <c r="M44" s="387">
        <f t="shared" si="5"/>
        <v>0</v>
      </c>
      <c r="N44" s="388">
        <f t="shared" si="6"/>
        <v>0</v>
      </c>
      <c r="O44" s="213" t="str">
        <f t="shared" si="12"/>
        <v/>
      </c>
      <c r="P44" s="409">
        <f t="shared" si="7"/>
        <v>0</v>
      </c>
      <c r="Q44" s="358"/>
      <c r="R44" s="358"/>
      <c r="S44" s="46">
        <f t="shared" si="8"/>
        <v>0</v>
      </c>
      <c r="T44" s="358"/>
      <c r="U44" s="46">
        <f t="shared" si="9"/>
        <v>0</v>
      </c>
      <c r="V44" s="378">
        <f t="shared" si="0"/>
        <v>0</v>
      </c>
      <c r="W44" s="369">
        <f t="shared" si="1"/>
        <v>0</v>
      </c>
      <c r="X44" s="363">
        <f t="shared" si="10"/>
        <v>0</v>
      </c>
      <c r="Y44" s="364">
        <f t="shared" si="11"/>
        <v>0</v>
      </c>
    </row>
    <row r="45" spans="1:27" x14ac:dyDescent="0.45">
      <c r="A45" s="353"/>
      <c r="B45" s="353"/>
      <c r="C45" s="366"/>
      <c r="D45" s="202"/>
      <c r="E45" s="203">
        <f t="shared" si="2"/>
        <v>0</v>
      </c>
      <c r="F45" s="395"/>
      <c r="G45" s="362"/>
      <c r="H45" s="386">
        <f t="shared" si="3"/>
        <v>0</v>
      </c>
      <c r="I45" s="208"/>
      <c r="J45" s="203">
        <f t="shared" si="4"/>
        <v>0</v>
      </c>
      <c r="K45" s="346"/>
      <c r="L45" s="395"/>
      <c r="M45" s="387">
        <f t="shared" si="5"/>
        <v>0</v>
      </c>
      <c r="N45" s="388">
        <f t="shared" si="6"/>
        <v>0</v>
      </c>
      <c r="O45" s="213" t="str">
        <f t="shared" si="12"/>
        <v/>
      </c>
      <c r="P45" s="409">
        <f t="shared" si="7"/>
        <v>0</v>
      </c>
      <c r="Q45" s="358"/>
      <c r="R45" s="358"/>
      <c r="S45" s="46">
        <f t="shared" si="8"/>
        <v>0</v>
      </c>
      <c r="T45" s="358"/>
      <c r="U45" s="46">
        <f t="shared" si="9"/>
        <v>0</v>
      </c>
      <c r="V45" s="378">
        <f t="shared" si="0"/>
        <v>0</v>
      </c>
      <c r="W45" s="369">
        <f t="shared" si="1"/>
        <v>0</v>
      </c>
      <c r="X45" s="363">
        <f t="shared" si="10"/>
        <v>0</v>
      </c>
      <c r="Y45" s="364">
        <f t="shared" si="11"/>
        <v>0</v>
      </c>
    </row>
    <row r="46" spans="1:27" x14ac:dyDescent="0.45">
      <c r="A46" s="353"/>
      <c r="B46" s="353"/>
      <c r="C46" s="366"/>
      <c r="D46" s="202"/>
      <c r="E46" s="203">
        <f t="shared" si="2"/>
        <v>0</v>
      </c>
      <c r="F46" s="395"/>
      <c r="G46" s="362"/>
      <c r="H46" s="386">
        <f t="shared" si="3"/>
        <v>0</v>
      </c>
      <c r="I46" s="208"/>
      <c r="J46" s="203">
        <f t="shared" si="4"/>
        <v>0</v>
      </c>
      <c r="K46" s="346"/>
      <c r="L46" s="395"/>
      <c r="M46" s="387">
        <f t="shared" si="5"/>
        <v>0</v>
      </c>
      <c r="N46" s="388">
        <f t="shared" si="6"/>
        <v>0</v>
      </c>
      <c r="O46" s="213" t="str">
        <f t="shared" si="12"/>
        <v/>
      </c>
      <c r="P46" s="409">
        <f t="shared" si="7"/>
        <v>0</v>
      </c>
      <c r="Q46" s="358"/>
      <c r="R46" s="358"/>
      <c r="S46" s="46">
        <f t="shared" si="8"/>
        <v>0</v>
      </c>
      <c r="T46" s="358"/>
      <c r="U46" s="46">
        <f t="shared" si="9"/>
        <v>0</v>
      </c>
      <c r="V46" s="378">
        <f t="shared" si="0"/>
        <v>0</v>
      </c>
      <c r="W46" s="369">
        <f t="shared" si="1"/>
        <v>0</v>
      </c>
      <c r="X46" s="363">
        <f t="shared" si="10"/>
        <v>0</v>
      </c>
      <c r="Y46" s="364">
        <f t="shared" si="11"/>
        <v>0</v>
      </c>
    </row>
    <row r="47" spans="1:27" x14ac:dyDescent="0.45">
      <c r="A47" s="353"/>
      <c r="B47" s="353"/>
      <c r="C47" s="366"/>
      <c r="D47" s="202"/>
      <c r="E47" s="203">
        <f t="shared" si="2"/>
        <v>0</v>
      </c>
      <c r="F47" s="395"/>
      <c r="G47" s="362"/>
      <c r="H47" s="386">
        <f t="shared" si="3"/>
        <v>0</v>
      </c>
      <c r="I47" s="208"/>
      <c r="J47" s="203">
        <f t="shared" si="4"/>
        <v>0</v>
      </c>
      <c r="K47" s="346"/>
      <c r="L47" s="395"/>
      <c r="M47" s="387">
        <f t="shared" si="5"/>
        <v>0</v>
      </c>
      <c r="N47" s="388">
        <f t="shared" si="6"/>
        <v>0</v>
      </c>
      <c r="O47" s="213" t="str">
        <f t="shared" si="12"/>
        <v/>
      </c>
      <c r="P47" s="409">
        <f t="shared" si="7"/>
        <v>0</v>
      </c>
      <c r="Q47" s="358"/>
      <c r="R47" s="358"/>
      <c r="S47" s="46">
        <f t="shared" si="8"/>
        <v>0</v>
      </c>
      <c r="T47" s="358"/>
      <c r="U47" s="46">
        <f t="shared" si="9"/>
        <v>0</v>
      </c>
      <c r="V47" s="378">
        <f t="shared" si="0"/>
        <v>0</v>
      </c>
      <c r="W47" s="369">
        <f t="shared" si="1"/>
        <v>0</v>
      </c>
      <c r="X47" s="363">
        <f t="shared" si="10"/>
        <v>0</v>
      </c>
      <c r="Y47" s="364">
        <f t="shared" si="11"/>
        <v>0</v>
      </c>
    </row>
    <row r="48" spans="1:27" x14ac:dyDescent="0.45">
      <c r="A48" s="353"/>
      <c r="B48" s="353"/>
      <c r="C48" s="366"/>
      <c r="D48" s="202"/>
      <c r="E48" s="203">
        <f t="shared" si="2"/>
        <v>0</v>
      </c>
      <c r="F48" s="395"/>
      <c r="G48" s="362"/>
      <c r="H48" s="386">
        <f t="shared" si="3"/>
        <v>0</v>
      </c>
      <c r="I48" s="208"/>
      <c r="J48" s="203">
        <f t="shared" si="4"/>
        <v>0</v>
      </c>
      <c r="K48" s="346"/>
      <c r="L48" s="395"/>
      <c r="M48" s="387">
        <f t="shared" si="5"/>
        <v>0</v>
      </c>
      <c r="N48" s="388">
        <f>M48-H48</f>
        <v>0</v>
      </c>
      <c r="O48" s="213" t="str">
        <f t="shared" si="12"/>
        <v/>
      </c>
      <c r="P48" s="409">
        <f t="shared" si="7"/>
        <v>0</v>
      </c>
      <c r="Q48" s="358"/>
      <c r="R48" s="358"/>
      <c r="S48" s="46">
        <f t="shared" si="8"/>
        <v>0</v>
      </c>
      <c r="T48" s="358"/>
      <c r="U48" s="46">
        <f t="shared" si="9"/>
        <v>0</v>
      </c>
      <c r="V48" s="378">
        <f t="shared" si="0"/>
        <v>0</v>
      </c>
      <c r="W48" s="369">
        <f t="shared" si="1"/>
        <v>0</v>
      </c>
      <c r="X48" s="363">
        <f t="shared" si="10"/>
        <v>0</v>
      </c>
      <c r="Y48" s="364">
        <f t="shared" si="11"/>
        <v>0</v>
      </c>
    </row>
    <row r="49" spans="1:25" x14ac:dyDescent="0.45">
      <c r="A49" s="353"/>
      <c r="B49" s="353"/>
      <c r="C49" s="366"/>
      <c r="D49" s="202"/>
      <c r="E49" s="203">
        <f t="shared" si="2"/>
        <v>0</v>
      </c>
      <c r="F49" s="395"/>
      <c r="G49" s="362"/>
      <c r="H49" s="386">
        <f t="shared" si="3"/>
        <v>0</v>
      </c>
      <c r="I49" s="208"/>
      <c r="J49" s="203">
        <f t="shared" si="4"/>
        <v>0</v>
      </c>
      <c r="K49" s="346"/>
      <c r="L49" s="395"/>
      <c r="M49" s="387">
        <f t="shared" si="5"/>
        <v>0</v>
      </c>
      <c r="N49" s="388">
        <f>M49-H49</f>
        <v>0</v>
      </c>
      <c r="O49" s="213" t="str">
        <f t="shared" si="12"/>
        <v/>
      </c>
      <c r="P49" s="409">
        <f t="shared" si="7"/>
        <v>0</v>
      </c>
      <c r="Q49" s="358"/>
      <c r="R49" s="358"/>
      <c r="S49" s="46">
        <f t="shared" si="8"/>
        <v>0</v>
      </c>
      <c r="T49" s="358"/>
      <c r="U49" s="46">
        <f t="shared" si="9"/>
        <v>0</v>
      </c>
      <c r="V49" s="378">
        <f t="shared" si="0"/>
        <v>0</v>
      </c>
      <c r="W49" s="369">
        <f t="shared" si="1"/>
        <v>0</v>
      </c>
      <c r="X49" s="363">
        <f t="shared" si="10"/>
        <v>0</v>
      </c>
      <c r="Y49" s="364">
        <f t="shared" si="11"/>
        <v>0</v>
      </c>
    </row>
    <row r="50" spans="1:25" x14ac:dyDescent="0.45">
      <c r="A50" s="353"/>
      <c r="B50" s="353"/>
      <c r="C50" s="366"/>
      <c r="D50" s="202"/>
      <c r="E50" s="203">
        <f t="shared" si="2"/>
        <v>0</v>
      </c>
      <c r="F50" s="395"/>
      <c r="G50" s="362"/>
      <c r="H50" s="386">
        <f t="shared" si="3"/>
        <v>0</v>
      </c>
      <c r="I50" s="208"/>
      <c r="J50" s="203">
        <f t="shared" si="4"/>
        <v>0</v>
      </c>
      <c r="K50" s="346"/>
      <c r="L50" s="395"/>
      <c r="M50" s="387">
        <f t="shared" si="5"/>
        <v>0</v>
      </c>
      <c r="N50" s="388">
        <f>M50-H50</f>
        <v>0</v>
      </c>
      <c r="O50" s="213" t="str">
        <f t="shared" si="12"/>
        <v/>
      </c>
      <c r="P50" s="409">
        <f t="shared" si="7"/>
        <v>0</v>
      </c>
      <c r="Q50" s="358"/>
      <c r="R50" s="358"/>
      <c r="S50" s="46">
        <f t="shared" si="8"/>
        <v>0</v>
      </c>
      <c r="T50" s="358"/>
      <c r="U50" s="46">
        <f t="shared" si="9"/>
        <v>0</v>
      </c>
      <c r="V50" s="378">
        <f t="shared" si="0"/>
        <v>0</v>
      </c>
      <c r="W50" s="369">
        <f t="shared" si="1"/>
        <v>0</v>
      </c>
      <c r="X50" s="363">
        <f t="shared" si="10"/>
        <v>0</v>
      </c>
      <c r="Y50" s="364">
        <f t="shared" si="11"/>
        <v>0</v>
      </c>
    </row>
    <row r="51" spans="1:25" x14ac:dyDescent="0.45">
      <c r="A51" s="353"/>
      <c r="B51" s="353"/>
      <c r="C51" s="366"/>
      <c r="D51" s="202"/>
      <c r="E51" s="203">
        <f t="shared" si="2"/>
        <v>0</v>
      </c>
      <c r="F51" s="395"/>
      <c r="G51" s="362"/>
      <c r="H51" s="386">
        <f t="shared" si="3"/>
        <v>0</v>
      </c>
      <c r="I51" s="208"/>
      <c r="J51" s="203">
        <f t="shared" si="4"/>
        <v>0</v>
      </c>
      <c r="K51" s="346"/>
      <c r="L51" s="395"/>
      <c r="M51" s="387">
        <f t="shared" si="5"/>
        <v>0</v>
      </c>
      <c r="N51" s="388">
        <f>M51-H51</f>
        <v>0</v>
      </c>
      <c r="O51" s="213" t="str">
        <f t="shared" si="12"/>
        <v/>
      </c>
      <c r="P51" s="409">
        <f t="shared" si="7"/>
        <v>0</v>
      </c>
      <c r="Q51" s="358"/>
      <c r="R51" s="358"/>
      <c r="S51" s="46">
        <f t="shared" si="8"/>
        <v>0</v>
      </c>
      <c r="T51" s="358"/>
      <c r="U51" s="46">
        <f t="shared" si="9"/>
        <v>0</v>
      </c>
      <c r="V51" s="378">
        <f t="shared" si="0"/>
        <v>0</v>
      </c>
      <c r="W51" s="369">
        <f t="shared" si="1"/>
        <v>0</v>
      </c>
      <c r="X51" s="363">
        <f t="shared" si="10"/>
        <v>0</v>
      </c>
      <c r="Y51" s="364">
        <f t="shared" si="11"/>
        <v>0</v>
      </c>
    </row>
    <row r="52" spans="1:25" x14ac:dyDescent="0.45">
      <c r="A52" s="353"/>
      <c r="B52" s="353"/>
      <c r="C52" s="366"/>
      <c r="D52" s="202"/>
      <c r="E52" s="385">
        <f t="shared" si="2"/>
        <v>0</v>
      </c>
      <c r="F52" s="395"/>
      <c r="G52" s="362"/>
      <c r="H52" s="385">
        <f t="shared" ref="H52" si="13">IF((G52&gt;25000),25000,G52)</f>
        <v>0</v>
      </c>
      <c r="I52" s="208"/>
      <c r="J52" s="203">
        <f t="shared" si="4"/>
        <v>0</v>
      </c>
      <c r="K52" s="346"/>
      <c r="L52" s="395"/>
      <c r="M52" s="387">
        <f t="shared" ref="M52" si="14">IF(C52="H",((J52/K52)/L52),(IFERROR(J52/L52*52,0)))</f>
        <v>0</v>
      </c>
      <c r="N52" s="388">
        <f>M52-H52</f>
        <v>0</v>
      </c>
      <c r="O52" s="213" t="str">
        <f t="shared" ref="O52" si="15">IFERROR(M52/H52,"")</f>
        <v/>
      </c>
      <c r="P52" s="409">
        <f t="shared" ref="P52" si="16">IF(O52&lt;0.75,-(O52-0.75),0)</f>
        <v>0</v>
      </c>
      <c r="Q52" s="358"/>
      <c r="R52" s="358"/>
      <c r="S52" s="46">
        <f t="shared" ref="S52" si="17">(IF(AND(Q52=0,R52=0),0,IF(R52&gt;=Q52,"Yes","No")))</f>
        <v>0</v>
      </c>
      <c r="T52" s="358"/>
      <c r="U52" s="46">
        <f t="shared" ref="U52" si="18">(IF(AND(Q52=0,T52=0),0,IF(T52&gt;=Q52,"Yes","No")))</f>
        <v>0</v>
      </c>
      <c r="V52" s="378">
        <f t="shared" si="0"/>
        <v>0</v>
      </c>
      <c r="W52" s="369">
        <f t="shared" si="1"/>
        <v>0</v>
      </c>
      <c r="X52" s="363">
        <f t="shared" si="10"/>
        <v>0</v>
      </c>
      <c r="Y52" s="364">
        <f t="shared" si="11"/>
        <v>0</v>
      </c>
    </row>
    <row r="53" spans="1:25" ht="15" customHeight="1" x14ac:dyDescent="0.45">
      <c r="A53" s="4" t="s">
        <v>232</v>
      </c>
      <c r="C53" s="354"/>
      <c r="D53" s="204"/>
      <c r="E53" s="17"/>
      <c r="F53" s="17"/>
      <c r="G53" s="17"/>
      <c r="H53" s="205"/>
      <c r="I53" s="204"/>
      <c r="J53" s="17"/>
      <c r="K53" s="17"/>
      <c r="L53" s="17"/>
      <c r="M53" s="17"/>
      <c r="N53" s="361"/>
      <c r="O53" s="228"/>
      <c r="P53" s="410"/>
      <c r="Q53" s="17"/>
      <c r="R53" s="17"/>
      <c r="S53" s="81"/>
      <c r="T53" s="17"/>
      <c r="U53" s="17"/>
      <c r="V53" s="17"/>
      <c r="W53" s="273"/>
      <c r="X53" s="17"/>
      <c r="Y53" s="205"/>
    </row>
    <row r="54" spans="1:25" ht="29.25" customHeight="1" thickBot="1" x14ac:dyDescent="0.5">
      <c r="A54" s="4" t="s">
        <v>257</v>
      </c>
      <c r="D54" s="204"/>
      <c r="E54" s="17"/>
      <c r="F54" s="17"/>
      <c r="G54" s="17"/>
      <c r="H54" s="205"/>
      <c r="I54" s="209">
        <f>SUM(I34:I53)</f>
        <v>0</v>
      </c>
      <c r="J54" s="85">
        <f>SUM(J34:J53)</f>
        <v>0</v>
      </c>
      <c r="K54" s="47"/>
      <c r="L54" s="210"/>
      <c r="M54" s="210"/>
      <c r="N54" s="361"/>
      <c r="O54" s="228"/>
      <c r="P54" s="410"/>
      <c r="Q54" s="17"/>
      <c r="R54" s="17"/>
      <c r="S54" s="81"/>
      <c r="T54" s="17"/>
      <c r="U54" s="17"/>
      <c r="V54" s="17"/>
      <c r="W54" s="308"/>
      <c r="X54" s="407">
        <f>SUM(X34:X53)</f>
        <v>0</v>
      </c>
      <c r="Y54" s="408">
        <f>SUM(Y34:Y53)</f>
        <v>0</v>
      </c>
    </row>
    <row r="55" spans="1:25" ht="29.25" customHeight="1" thickTop="1" x14ac:dyDescent="0.45">
      <c r="A55" s="4"/>
      <c r="D55" s="204"/>
      <c r="E55" s="17"/>
      <c r="F55" s="17"/>
      <c r="G55" s="17"/>
      <c r="H55" s="205"/>
      <c r="I55" s="405"/>
      <c r="J55" s="406" t="s">
        <v>125</v>
      </c>
      <c r="K55" s="47"/>
      <c r="L55" s="210"/>
      <c r="M55" s="210"/>
      <c r="N55" s="361"/>
      <c r="O55" s="228"/>
      <c r="P55" s="410"/>
      <c r="Q55" s="17"/>
      <c r="R55" s="17"/>
      <c r="S55" s="81"/>
      <c r="T55" s="17"/>
      <c r="U55" s="17"/>
      <c r="V55" s="17"/>
      <c r="W55" s="308"/>
      <c r="X55" s="46"/>
      <c r="Y55" s="308"/>
    </row>
    <row r="56" spans="1:25" ht="29.25" customHeight="1" thickBot="1" x14ac:dyDescent="0.5">
      <c r="A56" s="4"/>
      <c r="D56" s="204"/>
      <c r="E56" s="17"/>
      <c r="F56" s="17"/>
      <c r="G56" s="17"/>
      <c r="H56" s="205"/>
      <c r="I56" s="405"/>
      <c r="J56" s="256"/>
      <c r="K56" s="47"/>
      <c r="L56" s="210"/>
      <c r="M56" s="210"/>
      <c r="N56" s="361"/>
      <c r="O56" s="228"/>
      <c r="P56" s="410"/>
      <c r="Q56" s="17"/>
      <c r="R56" s="17"/>
      <c r="S56" s="81"/>
      <c r="T56" s="17"/>
      <c r="U56" s="17"/>
      <c r="V56" s="17"/>
      <c r="W56" s="308"/>
      <c r="X56" s="412"/>
      <c r="Y56" s="411">
        <f>X54+Y54</f>
        <v>0</v>
      </c>
    </row>
    <row r="57" spans="1:25" ht="43.5" customHeight="1" thickTop="1" x14ac:dyDescent="0.45">
      <c r="D57" s="206"/>
      <c r="E57" s="180"/>
      <c r="F57" s="180"/>
      <c r="G57" s="180"/>
      <c r="H57" s="207"/>
      <c r="I57" s="206"/>
      <c r="J57" s="180"/>
      <c r="K57" s="370"/>
      <c r="L57" s="211"/>
      <c r="M57" s="211"/>
      <c r="N57" s="206"/>
      <c r="O57" s="180"/>
      <c r="P57" s="207"/>
      <c r="Q57" s="180"/>
      <c r="R57" s="180"/>
      <c r="S57" s="180"/>
      <c r="T57" s="180"/>
      <c r="U57" s="180"/>
      <c r="V57" s="180"/>
      <c r="W57" s="207"/>
      <c r="X57" s="554" t="s">
        <v>248</v>
      </c>
      <c r="Y57" s="555"/>
    </row>
    <row r="58" spans="1:25" s="77" customFormat="1" ht="15.75" customHeight="1" thickBot="1" x14ac:dyDescent="0.5">
      <c r="C58" s="76"/>
      <c r="G58" s="192"/>
      <c r="H58" s="193"/>
      <c r="I58" s="193"/>
      <c r="L58" s="194"/>
      <c r="M58" s="194"/>
      <c r="X58" s="233"/>
      <c r="Y58" s="233"/>
    </row>
    <row r="59" spans="1:25" s="77" customFormat="1" ht="77.25" customHeight="1" thickBot="1" x14ac:dyDescent="0.5">
      <c r="A59" s="551" t="s">
        <v>114</v>
      </c>
      <c r="B59" s="552"/>
      <c r="C59" s="548" t="s">
        <v>193</v>
      </c>
      <c r="D59" s="549"/>
      <c r="E59" s="550"/>
      <c r="F59" s="235"/>
      <c r="G59" s="235"/>
      <c r="H59" s="235"/>
      <c r="I59" s="235"/>
      <c r="J59" s="235"/>
      <c r="K59" s="235"/>
      <c r="L59" s="235"/>
      <c r="T59" s="233"/>
      <c r="U59" s="343"/>
      <c r="V59" s="233"/>
      <c r="W59" s="81"/>
    </row>
    <row r="60" spans="1:25" ht="75" customHeight="1" thickBot="1" x14ac:dyDescent="0.55000000000000004">
      <c r="A60" s="237" t="s">
        <v>180</v>
      </c>
      <c r="B60" s="236"/>
      <c r="C60" s="547" t="s">
        <v>110</v>
      </c>
      <c r="D60" s="545"/>
      <c r="E60" s="238"/>
      <c r="F60" s="234"/>
      <c r="G60" s="234"/>
      <c r="H60" s="234"/>
      <c r="I60" s="234"/>
      <c r="J60" s="234"/>
      <c r="K60" s="234"/>
      <c r="L60" s="234"/>
      <c r="M60" s="234"/>
      <c r="N60" s="541"/>
      <c r="O60" s="541"/>
      <c r="P60" s="81"/>
    </row>
    <row r="61" spans="1:25" s="77" customFormat="1" ht="102" customHeight="1" x14ac:dyDescent="0.45">
      <c r="A61" s="239" t="s">
        <v>19</v>
      </c>
      <c r="B61" s="219" t="s">
        <v>109</v>
      </c>
      <c r="C61" s="220" t="s">
        <v>111</v>
      </c>
      <c r="D61" s="221" t="s">
        <v>35</v>
      </c>
      <c r="E61" s="240"/>
      <c r="F61" s="197"/>
      <c r="G61" s="197"/>
      <c r="H61" s="197"/>
      <c r="I61" s="197"/>
      <c r="J61" s="197"/>
      <c r="K61" s="197"/>
      <c r="L61" s="197"/>
      <c r="M61" s="197"/>
      <c r="N61" s="197"/>
      <c r="O61" s="197"/>
      <c r="P61" s="81"/>
    </row>
    <row r="62" spans="1:25" s="77" customFormat="1" ht="15" customHeight="1" x14ac:dyDescent="0.45">
      <c r="A62" s="241"/>
      <c r="B62" s="231"/>
      <c r="C62" s="313"/>
      <c r="D62" s="203">
        <f t="shared" ref="D62:D68" si="19">IF((C62&gt;15385),15385,C62)</f>
        <v>0</v>
      </c>
      <c r="E62" s="240"/>
      <c r="F62" s="197"/>
      <c r="G62" s="197"/>
      <c r="H62" s="197"/>
      <c r="I62" s="197"/>
      <c r="J62" s="197"/>
      <c r="K62" s="197"/>
      <c r="L62" s="197"/>
      <c r="M62" s="197"/>
      <c r="N62" s="197"/>
      <c r="O62" s="197"/>
      <c r="P62" s="81"/>
    </row>
    <row r="63" spans="1:25" s="77" customFormat="1" ht="15" customHeight="1" x14ac:dyDescent="0.45">
      <c r="A63" s="241"/>
      <c r="B63" s="231"/>
      <c r="C63" s="313"/>
      <c r="D63" s="203">
        <f t="shared" si="19"/>
        <v>0</v>
      </c>
      <c r="E63" s="240"/>
      <c r="F63" s="197"/>
      <c r="G63" s="197"/>
      <c r="H63" s="197"/>
      <c r="I63" s="197"/>
      <c r="J63" s="197"/>
      <c r="K63" s="197"/>
      <c r="L63" s="197"/>
      <c r="M63" s="197"/>
      <c r="N63" s="197"/>
      <c r="O63" s="197"/>
      <c r="P63" s="81"/>
    </row>
    <row r="64" spans="1:25" s="77" customFormat="1" ht="15" customHeight="1" x14ac:dyDescent="0.45">
      <c r="A64" s="241"/>
      <c r="B64" s="231"/>
      <c r="C64" s="332"/>
      <c r="D64" s="203">
        <f t="shared" si="19"/>
        <v>0</v>
      </c>
      <c r="E64" s="240"/>
      <c r="F64" s="197"/>
      <c r="G64" s="197"/>
      <c r="H64" s="197"/>
      <c r="I64" s="197"/>
      <c r="J64" s="197"/>
      <c r="K64" s="197"/>
      <c r="L64" s="197"/>
      <c r="M64" s="197"/>
      <c r="N64" s="197"/>
      <c r="O64" s="197"/>
      <c r="P64" s="81"/>
    </row>
    <row r="65" spans="1:16" s="77" customFormat="1" ht="15" customHeight="1" x14ac:dyDescent="0.45">
      <c r="A65" s="241"/>
      <c r="B65" s="231"/>
      <c r="C65" s="313"/>
      <c r="D65" s="203">
        <f t="shared" si="19"/>
        <v>0</v>
      </c>
      <c r="E65" s="240"/>
      <c r="F65" s="197"/>
      <c r="G65" s="197"/>
      <c r="H65" s="197"/>
      <c r="I65" s="197"/>
      <c r="J65" s="197"/>
      <c r="K65" s="197"/>
      <c r="L65" s="197"/>
      <c r="M65" s="197"/>
      <c r="N65" s="197"/>
      <c r="O65" s="197"/>
      <c r="P65" s="81"/>
    </row>
    <row r="66" spans="1:16" s="77" customFormat="1" ht="15.75" customHeight="1" x14ac:dyDescent="0.45">
      <c r="A66" s="242"/>
      <c r="B66" s="232"/>
      <c r="C66" s="333"/>
      <c r="D66" s="203">
        <f t="shared" si="19"/>
        <v>0</v>
      </c>
      <c r="E66" s="84"/>
      <c r="F66" s="81"/>
      <c r="G66" s="81"/>
      <c r="H66" s="81"/>
      <c r="I66" s="81"/>
      <c r="J66" s="81"/>
      <c r="K66" s="81"/>
      <c r="L66" s="81"/>
      <c r="M66" s="81"/>
      <c r="N66" s="81"/>
      <c r="O66" s="81"/>
      <c r="P66" s="81"/>
    </row>
    <row r="67" spans="1:16" s="77" customFormat="1" ht="15.75" customHeight="1" x14ac:dyDescent="0.45">
      <c r="A67" s="243"/>
      <c r="B67" s="217"/>
      <c r="C67" s="333"/>
      <c r="D67" s="203">
        <f t="shared" si="19"/>
        <v>0</v>
      </c>
      <c r="E67" s="84"/>
      <c r="F67" s="81"/>
      <c r="G67" s="81"/>
      <c r="H67" s="81"/>
      <c r="I67" s="81"/>
      <c r="J67" s="81"/>
      <c r="K67" s="81"/>
      <c r="L67" s="81"/>
      <c r="M67" s="81"/>
      <c r="N67" s="81"/>
      <c r="O67" s="81"/>
      <c r="P67" s="81"/>
    </row>
    <row r="68" spans="1:16" s="77" customFormat="1" ht="15.75" customHeight="1" x14ac:dyDescent="0.45">
      <c r="A68" s="217"/>
      <c r="B68" s="217"/>
      <c r="C68" s="333"/>
      <c r="D68" s="203">
        <f t="shared" si="19"/>
        <v>0</v>
      </c>
      <c r="E68" s="84"/>
      <c r="F68" s="81"/>
      <c r="G68" s="81"/>
      <c r="H68" s="81"/>
      <c r="I68" s="81"/>
      <c r="J68" s="81"/>
      <c r="K68" s="81"/>
      <c r="L68" s="81"/>
      <c r="M68" s="81"/>
      <c r="N68" s="81"/>
      <c r="O68" s="81"/>
      <c r="P68" s="81"/>
    </row>
    <row r="69" spans="1:16" s="77" customFormat="1" ht="15.75" customHeight="1" x14ac:dyDescent="0.45">
      <c r="A69" s="81"/>
      <c r="B69" s="81"/>
      <c r="C69" s="399"/>
      <c r="D69" s="203"/>
      <c r="E69" s="84"/>
      <c r="F69" s="81"/>
      <c r="G69" s="81"/>
      <c r="H69" s="81"/>
      <c r="I69" s="81"/>
      <c r="J69" s="81"/>
      <c r="K69" s="81"/>
      <c r="L69" s="81"/>
      <c r="M69" s="81"/>
      <c r="N69" s="81"/>
      <c r="O69" s="81"/>
      <c r="P69" s="81"/>
    </row>
    <row r="70" spans="1:16" s="77" customFormat="1" ht="15.75" customHeight="1" thickBot="1" x14ac:dyDescent="0.5">
      <c r="A70" s="4"/>
      <c r="B70" s="81"/>
      <c r="C70" s="336">
        <f>SUM(C62:C69)</f>
        <v>0</v>
      </c>
      <c r="D70" s="336">
        <f>SUM(D62:D69)</f>
        <v>0</v>
      </c>
      <c r="E70" s="245"/>
      <c r="G70" s="194"/>
      <c r="H70" s="194"/>
      <c r="I70" s="194"/>
    </row>
    <row r="71" spans="1:16" s="77" customFormat="1" ht="32.25" customHeight="1" thickTop="1" x14ac:dyDescent="0.45">
      <c r="A71" s="511" t="s">
        <v>257</v>
      </c>
      <c r="B71" s="511"/>
      <c r="C71" s="81"/>
      <c r="D71" s="230" t="s">
        <v>126</v>
      </c>
      <c r="E71" s="245"/>
      <c r="G71" s="194"/>
      <c r="H71" s="194"/>
      <c r="I71" s="194"/>
    </row>
    <row r="72" spans="1:16" s="77" customFormat="1" ht="15.75" customHeight="1" thickBot="1" x14ac:dyDescent="0.5">
      <c r="A72" s="512"/>
      <c r="B72" s="512"/>
      <c r="C72" s="246"/>
      <c r="D72" s="246"/>
      <c r="E72" s="247"/>
      <c r="G72" s="191"/>
      <c r="H72" s="192"/>
      <c r="I72" s="193"/>
      <c r="J72" s="193"/>
      <c r="K72" s="193"/>
      <c r="M72" s="194"/>
      <c r="N72" s="194"/>
      <c r="O72" s="194"/>
    </row>
    <row r="73" spans="1:16" s="77" customFormat="1" ht="15.75" customHeight="1" thickBot="1" x14ac:dyDescent="0.5">
      <c r="A73" s="81"/>
      <c r="B73" s="81"/>
      <c r="C73" s="81"/>
      <c r="D73" s="81"/>
      <c r="E73" s="81"/>
      <c r="F73" s="81"/>
      <c r="I73" s="192"/>
      <c r="J73" s="193"/>
      <c r="K73" s="193"/>
      <c r="L73" s="193"/>
      <c r="N73" s="194"/>
      <c r="O73" s="194"/>
      <c r="P73" s="194"/>
    </row>
    <row r="74" spans="1:16" s="77" customFormat="1" ht="15.75" customHeight="1" thickBot="1" x14ac:dyDescent="0.5">
      <c r="A74" s="429" t="s">
        <v>115</v>
      </c>
      <c r="B74" s="430"/>
      <c r="C74" s="251"/>
      <c r="D74" s="251"/>
      <c r="E74" s="251"/>
      <c r="F74" s="252"/>
      <c r="H74" s="192"/>
      <c r="I74" s="193"/>
      <c r="J74" s="193"/>
      <c r="K74" s="193"/>
      <c r="M74" s="194"/>
      <c r="N74" s="194"/>
      <c r="O74" s="194"/>
    </row>
    <row r="75" spans="1:16" s="77" customFormat="1" ht="15.75" customHeight="1" x14ac:dyDescent="0.45">
      <c r="A75" s="80" t="s">
        <v>127</v>
      </c>
      <c r="B75" s="81"/>
      <c r="C75" s="81"/>
      <c r="D75" s="81"/>
      <c r="E75" s="81"/>
      <c r="F75" s="84"/>
      <c r="H75" s="192"/>
      <c r="I75" s="193"/>
      <c r="J75" s="193"/>
      <c r="K75" s="193"/>
      <c r="M75" s="194"/>
      <c r="N75" s="194"/>
      <c r="O75" s="194"/>
    </row>
    <row r="76" spans="1:16" s="77" customFormat="1" ht="15.75" customHeight="1" thickBot="1" x14ac:dyDescent="0.5">
      <c r="A76" s="80" t="s">
        <v>128</v>
      </c>
      <c r="B76" s="81"/>
      <c r="C76" s="81"/>
      <c r="D76" s="81"/>
      <c r="E76" s="81"/>
      <c r="F76" s="84"/>
      <c r="H76" s="192"/>
      <c r="I76" s="193"/>
      <c r="J76" s="193"/>
      <c r="K76" s="193"/>
      <c r="M76" s="194"/>
      <c r="N76" s="194"/>
      <c r="O76" s="194"/>
    </row>
    <row r="77" spans="1:16" s="77" customFormat="1" ht="58.5" customHeight="1" thickBot="1" x14ac:dyDescent="0.55000000000000004">
      <c r="A77" s="80"/>
      <c r="B77" s="81"/>
      <c r="C77" s="505" t="s">
        <v>110</v>
      </c>
      <c r="D77" s="506"/>
      <c r="E77" s="525" t="s">
        <v>134</v>
      </c>
      <c r="F77" s="526"/>
      <c r="H77" s="192"/>
      <c r="I77" s="193"/>
      <c r="J77" s="193"/>
      <c r="K77" s="193"/>
      <c r="M77" s="194"/>
      <c r="N77" s="194"/>
      <c r="O77" s="194"/>
    </row>
    <row r="78" spans="1:16" s="77" customFormat="1" ht="58.5" customHeight="1" x14ac:dyDescent="0.5">
      <c r="A78" s="239" t="s">
        <v>19</v>
      </c>
      <c r="B78" s="219" t="s">
        <v>109</v>
      </c>
      <c r="C78" s="220" t="s">
        <v>111</v>
      </c>
      <c r="D78" s="221" t="s">
        <v>133</v>
      </c>
      <c r="E78" s="268" t="s">
        <v>195</v>
      </c>
      <c r="F78" s="267" t="s">
        <v>196</v>
      </c>
      <c r="H78" s="192"/>
      <c r="I78" s="193"/>
      <c r="J78" s="193"/>
      <c r="K78" s="193"/>
      <c r="M78" s="194"/>
      <c r="N78" s="194"/>
      <c r="O78" s="194"/>
    </row>
    <row r="79" spans="1:16" s="77" customFormat="1" ht="15.75" customHeight="1" x14ac:dyDescent="0.45">
      <c r="A79" s="241"/>
      <c r="B79" s="231"/>
      <c r="C79" s="313"/>
      <c r="D79" s="203">
        <f t="shared" ref="D79:D83" si="20">IF((C79&gt;15385),15385,C79)</f>
        <v>0</v>
      </c>
      <c r="E79" s="313"/>
      <c r="F79" s="331">
        <f>IF(MIN(D79,E79)&gt;=15385,15385,((MIN(D79,E79))))</f>
        <v>0</v>
      </c>
      <c r="G79" s="127"/>
      <c r="H79" s="306"/>
      <c r="I79" s="307"/>
      <c r="J79" s="193"/>
      <c r="K79" s="193"/>
      <c r="M79" s="194"/>
      <c r="N79" s="194"/>
      <c r="O79" s="194"/>
    </row>
    <row r="80" spans="1:16" s="77" customFormat="1" ht="15.75" customHeight="1" x14ac:dyDescent="0.45">
      <c r="A80" s="241"/>
      <c r="B80" s="231"/>
      <c r="C80" s="313"/>
      <c r="D80" s="203">
        <f t="shared" si="20"/>
        <v>0</v>
      </c>
      <c r="E80" s="313"/>
      <c r="F80" s="331">
        <f t="shared" ref="F80:F82" si="21">IF(MIN(D80,E80)&gt;=15385,15385,((MIN(D80,E80))))</f>
        <v>0</v>
      </c>
      <c r="H80" s="192"/>
      <c r="I80" s="193"/>
      <c r="J80" s="193"/>
      <c r="K80" s="193"/>
      <c r="M80" s="194"/>
      <c r="N80" s="194"/>
      <c r="O80" s="194"/>
    </row>
    <row r="81" spans="1:23" s="77" customFormat="1" ht="15.75" customHeight="1" x14ac:dyDescent="0.45">
      <c r="A81" s="241"/>
      <c r="B81" s="231"/>
      <c r="C81" s="332"/>
      <c r="D81" s="203">
        <f t="shared" si="20"/>
        <v>0</v>
      </c>
      <c r="E81" s="313"/>
      <c r="F81" s="331">
        <f t="shared" si="21"/>
        <v>0</v>
      </c>
      <c r="I81" s="193"/>
      <c r="J81" s="193"/>
      <c r="K81" s="193"/>
      <c r="M81" s="194"/>
      <c r="N81" s="194"/>
      <c r="O81" s="194"/>
    </row>
    <row r="82" spans="1:23" s="77" customFormat="1" ht="15.75" customHeight="1" x14ac:dyDescent="0.45">
      <c r="A82" s="241"/>
      <c r="B82" s="231"/>
      <c r="C82" s="313"/>
      <c r="D82" s="203">
        <f t="shared" si="20"/>
        <v>0</v>
      </c>
      <c r="E82" s="313"/>
      <c r="F82" s="331">
        <f t="shared" si="21"/>
        <v>0</v>
      </c>
      <c r="H82" s="192"/>
      <c r="I82" s="193"/>
      <c r="J82" s="193"/>
      <c r="K82" s="193"/>
      <c r="M82" s="194"/>
      <c r="N82" s="194"/>
      <c r="O82" s="194"/>
    </row>
    <row r="83" spans="1:23" s="77" customFormat="1" ht="15.75" customHeight="1" x14ac:dyDescent="0.45">
      <c r="A83" s="243"/>
      <c r="B83" s="217"/>
      <c r="C83" s="333"/>
      <c r="D83" s="203">
        <f t="shared" si="20"/>
        <v>0</v>
      </c>
      <c r="E83" s="314"/>
      <c r="F83" s="331">
        <f>IF(MIN(D83,E83)&gt;=15385,15385,((MIN(D83,E83))))</f>
        <v>0</v>
      </c>
      <c r="H83" s="192"/>
      <c r="I83" s="193"/>
      <c r="J83" s="193"/>
      <c r="K83" s="193"/>
      <c r="M83" s="194"/>
      <c r="N83" s="194"/>
      <c r="O83" s="194"/>
    </row>
    <row r="84" spans="1:23" s="77" customFormat="1" ht="15.75" customHeight="1" x14ac:dyDescent="0.45">
      <c r="A84" s="80"/>
      <c r="B84" s="81"/>
      <c r="C84" s="399"/>
      <c r="D84" s="203"/>
      <c r="E84" s="400"/>
      <c r="F84" s="331"/>
      <c r="H84" s="192"/>
      <c r="I84" s="193"/>
      <c r="J84" s="193"/>
      <c r="K84" s="193"/>
      <c r="M84" s="194"/>
      <c r="N84" s="194"/>
      <c r="O84" s="194"/>
    </row>
    <row r="85" spans="1:23" s="77" customFormat="1" ht="15.75" customHeight="1" thickBot="1" x14ac:dyDescent="0.5">
      <c r="A85" s="341"/>
      <c r="B85" s="81"/>
      <c r="C85" s="334">
        <f>SUM(C79:C84)</f>
        <v>0</v>
      </c>
      <c r="D85" s="334">
        <f>SUM(D79:D84)</f>
        <v>0</v>
      </c>
      <c r="E85" s="334">
        <f>SUM(E79:E84)</f>
        <v>0</v>
      </c>
      <c r="F85" s="335">
        <f>SUM(F79:F84)</f>
        <v>0</v>
      </c>
      <c r="H85" s="192"/>
      <c r="I85" s="193"/>
      <c r="J85" s="193"/>
      <c r="K85" s="193"/>
      <c r="M85" s="194"/>
      <c r="N85" s="194"/>
      <c r="O85" s="194"/>
    </row>
    <row r="86" spans="1:23" s="77" customFormat="1" ht="30" customHeight="1" thickTop="1" x14ac:dyDescent="0.45">
      <c r="A86" s="513" t="s">
        <v>257</v>
      </c>
      <c r="B86" s="514"/>
      <c r="C86" s="244"/>
      <c r="D86" s="81"/>
      <c r="E86" s="343"/>
      <c r="F86" s="266" t="s">
        <v>129</v>
      </c>
      <c r="H86" s="192"/>
      <c r="I86" s="193"/>
      <c r="J86" s="193"/>
      <c r="K86" s="193"/>
      <c r="M86" s="194"/>
      <c r="N86" s="194"/>
      <c r="O86" s="194"/>
    </row>
    <row r="87" spans="1:23" s="77" customFormat="1" ht="15.75" customHeight="1" thickBot="1" x14ac:dyDescent="0.5">
      <c r="A87" s="515"/>
      <c r="B87" s="512"/>
      <c r="C87" s="253"/>
      <c r="D87" s="254"/>
      <c r="E87" s="255"/>
      <c r="F87" s="247"/>
      <c r="H87" s="192"/>
      <c r="I87" s="193"/>
      <c r="J87" s="193"/>
      <c r="K87" s="193"/>
      <c r="M87" s="194"/>
      <c r="N87" s="194"/>
      <c r="O87" s="194"/>
    </row>
    <row r="88" spans="1:23" s="77" customFormat="1" ht="15.75" customHeight="1" thickBot="1" x14ac:dyDescent="0.5">
      <c r="C88" s="244"/>
      <c r="D88" s="203"/>
      <c r="E88" s="233"/>
      <c r="H88" s="192"/>
      <c r="I88" s="193"/>
      <c r="J88" s="193"/>
      <c r="K88" s="193"/>
      <c r="M88" s="194"/>
      <c r="N88" s="194"/>
      <c r="O88" s="194"/>
    </row>
    <row r="89" spans="1:23" s="77" customFormat="1" ht="9" customHeight="1" x14ac:dyDescent="0.45">
      <c r="A89" s="248"/>
      <c r="B89" s="249"/>
      <c r="C89" s="257"/>
      <c r="D89" s="258"/>
      <c r="E89" s="259"/>
      <c r="F89" s="249"/>
      <c r="G89" s="249"/>
      <c r="H89" s="250"/>
      <c r="Q89" s="193"/>
      <c r="R89" s="193"/>
      <c r="S89" s="193"/>
      <c r="T89" s="193"/>
      <c r="U89" s="193"/>
      <c r="V89" s="193"/>
      <c r="W89" s="193"/>
    </row>
    <row r="90" spans="1:23" ht="31.5" customHeight="1" x14ac:dyDescent="0.45">
      <c r="A90" s="507" t="s">
        <v>112</v>
      </c>
      <c r="B90" s="508"/>
      <c r="C90" s="508"/>
      <c r="D90" s="508"/>
      <c r="E90" s="508"/>
      <c r="F90" s="508"/>
      <c r="G90" s="508"/>
      <c r="H90" s="509"/>
      <c r="Q90" s="42"/>
      <c r="R90" s="42"/>
      <c r="S90" s="42"/>
      <c r="T90" s="42"/>
      <c r="U90" s="42"/>
      <c r="V90" s="42"/>
      <c r="W90" s="42"/>
    </row>
    <row r="91" spans="1:23" ht="44.25" customHeight="1" x14ac:dyDescent="0.45">
      <c r="A91" s="486" t="s">
        <v>47</v>
      </c>
      <c r="B91" s="487"/>
      <c r="C91" s="487"/>
      <c r="D91" s="487"/>
      <c r="E91" s="487"/>
      <c r="F91" s="487"/>
      <c r="G91" s="487"/>
      <c r="H91" s="510"/>
      <c r="Q91" s="42"/>
      <c r="R91" s="42"/>
      <c r="S91" s="42"/>
      <c r="T91" s="42"/>
      <c r="U91" s="42"/>
      <c r="V91" s="42"/>
      <c r="W91" s="42"/>
    </row>
    <row r="92" spans="1:23" x14ac:dyDescent="0.45">
      <c r="A92" s="195" t="s">
        <v>116</v>
      </c>
      <c r="B92" s="140"/>
      <c r="C92" s="81"/>
      <c r="D92" s="256"/>
      <c r="E92" s="256"/>
      <c r="F92" s="140"/>
      <c r="G92" s="140"/>
      <c r="H92" s="141"/>
      <c r="Q92" s="42"/>
      <c r="R92" s="42"/>
      <c r="S92" s="42"/>
      <c r="T92" s="42"/>
      <c r="U92" s="42"/>
      <c r="V92" s="42"/>
      <c r="W92" s="42"/>
    </row>
    <row r="93" spans="1:23" x14ac:dyDescent="0.45">
      <c r="A93" s="183" t="s">
        <v>106</v>
      </c>
      <c r="B93" s="184"/>
      <c r="C93" s="184"/>
      <c r="D93" s="184"/>
      <c r="E93" s="184"/>
      <c r="F93" s="184"/>
      <c r="G93" s="184"/>
      <c r="H93" s="141"/>
      <c r="Q93" s="42"/>
      <c r="R93" s="42"/>
      <c r="S93" s="42"/>
      <c r="T93" s="42"/>
      <c r="U93" s="42"/>
      <c r="V93" s="42"/>
      <c r="W93" s="42"/>
    </row>
    <row r="94" spans="1:23" x14ac:dyDescent="0.45">
      <c r="A94" s="185" t="s">
        <v>50</v>
      </c>
      <c r="B94" s="186"/>
      <c r="C94" s="186"/>
      <c r="D94" s="186"/>
      <c r="E94" s="186"/>
      <c r="F94" s="186"/>
      <c r="G94" s="186"/>
      <c r="H94" s="130"/>
      <c r="Q94" s="42"/>
      <c r="R94" s="42"/>
      <c r="S94" s="42"/>
      <c r="T94" s="42"/>
      <c r="U94" s="42"/>
      <c r="V94" s="42"/>
      <c r="W94" s="42"/>
    </row>
    <row r="95" spans="1:23" x14ac:dyDescent="0.45">
      <c r="A95" s="185" t="s">
        <v>107</v>
      </c>
      <c r="B95" s="186"/>
      <c r="C95" s="186"/>
      <c r="D95" s="186"/>
      <c r="E95" s="186"/>
      <c r="F95" s="186"/>
      <c r="G95" s="186"/>
      <c r="H95" s="130"/>
      <c r="Q95" s="42"/>
      <c r="R95" s="42"/>
      <c r="S95" s="42"/>
      <c r="T95" s="42"/>
      <c r="U95" s="42"/>
      <c r="V95" s="42"/>
      <c r="W95" s="42"/>
    </row>
    <row r="96" spans="1:23" ht="36.75" customHeight="1" x14ac:dyDescent="0.5">
      <c r="A96" s="507" t="s">
        <v>108</v>
      </c>
      <c r="B96" s="508"/>
      <c r="C96" s="508"/>
      <c r="D96" s="508"/>
      <c r="E96" s="508"/>
      <c r="F96" s="508"/>
      <c r="G96" s="508"/>
      <c r="H96" s="509"/>
      <c r="J96" s="189"/>
      <c r="K96" s="189"/>
      <c r="Q96" s="42"/>
      <c r="R96" s="42"/>
      <c r="S96" s="42"/>
      <c r="T96" s="42"/>
      <c r="U96" s="42"/>
      <c r="V96" s="42"/>
      <c r="W96" s="42"/>
    </row>
    <row r="97" spans="1:23" x14ac:dyDescent="0.45">
      <c r="A97" s="185" t="s">
        <v>51</v>
      </c>
      <c r="B97" s="186"/>
      <c r="C97" s="186"/>
      <c r="D97" s="186"/>
      <c r="E97" s="186"/>
      <c r="F97" s="186"/>
      <c r="G97" s="186"/>
      <c r="H97" s="130"/>
      <c r="Q97" s="42"/>
      <c r="R97" s="42"/>
      <c r="S97" s="42"/>
      <c r="T97" s="42"/>
      <c r="U97" s="42"/>
      <c r="V97" s="42"/>
      <c r="W97" s="42"/>
    </row>
    <row r="98" spans="1:23" ht="7.15" customHeight="1" thickBot="1" x14ac:dyDescent="0.5">
      <c r="A98" s="98"/>
      <c r="B98" s="99"/>
      <c r="C98" s="99"/>
      <c r="D98" s="99"/>
      <c r="E98" s="99"/>
      <c r="F98" s="99"/>
      <c r="G98" s="99"/>
      <c r="H98" s="100"/>
      <c r="M98" s="53"/>
      <c r="O98" s="53"/>
      <c r="R98" s="42"/>
      <c r="S98" s="42"/>
      <c r="T98" s="42"/>
      <c r="U98" s="42"/>
      <c r="V98" s="42"/>
    </row>
    <row r="99" spans="1:23" ht="10.9" customHeight="1" thickBot="1" x14ac:dyDescent="0.5">
      <c r="A99" s="38"/>
      <c r="B99" s="38"/>
      <c r="C99" s="38"/>
      <c r="D99" s="38"/>
      <c r="E99" s="38"/>
      <c r="F99" s="38"/>
      <c r="G99" s="38"/>
      <c r="H99" s="38"/>
      <c r="M99" s="53"/>
      <c r="O99" s="53"/>
      <c r="R99" s="42"/>
      <c r="S99" s="42"/>
      <c r="T99" s="42"/>
      <c r="U99" s="42"/>
      <c r="V99" s="42"/>
    </row>
    <row r="100" spans="1:23" ht="15" customHeight="1" x14ac:dyDescent="0.45">
      <c r="A100" s="527" t="s">
        <v>113</v>
      </c>
      <c r="B100" s="528"/>
      <c r="C100" s="528"/>
      <c r="D100" s="528"/>
      <c r="E100" s="528"/>
      <c r="F100" s="528"/>
      <c r="G100" s="528"/>
      <c r="H100" s="529"/>
      <c r="M100" s="53"/>
      <c r="N100" s="53"/>
      <c r="O100" s="53"/>
      <c r="R100" s="42"/>
      <c r="S100" s="42"/>
      <c r="T100" s="42"/>
      <c r="U100" s="42"/>
      <c r="V100" s="42"/>
      <c r="W100" s="69"/>
    </row>
    <row r="101" spans="1:23" ht="14.65" thickBot="1" x14ac:dyDescent="0.5">
      <c r="A101" s="530"/>
      <c r="B101" s="531"/>
      <c r="C101" s="531"/>
      <c r="D101" s="531"/>
      <c r="E101" s="531"/>
      <c r="F101" s="531"/>
      <c r="G101" s="531"/>
      <c r="H101" s="532"/>
      <c r="M101" s="53"/>
      <c r="N101" s="53"/>
      <c r="O101" s="53"/>
      <c r="R101" s="42"/>
      <c r="S101" s="42"/>
      <c r="T101" s="42"/>
      <c r="U101" s="42"/>
      <c r="V101" s="42"/>
      <c r="W101" s="69"/>
    </row>
    <row r="102" spans="1:23" ht="10.9" customHeight="1" thickBot="1" x14ac:dyDescent="0.5">
      <c r="A102" s="38"/>
      <c r="B102" s="38"/>
      <c r="C102" s="38"/>
      <c r="D102" s="38"/>
      <c r="E102" s="38"/>
      <c r="F102" s="38"/>
      <c r="G102" s="38"/>
      <c r="H102" s="38"/>
      <c r="M102" s="53"/>
      <c r="O102" s="53"/>
      <c r="R102" s="42"/>
      <c r="S102" s="42"/>
      <c r="T102" s="42"/>
      <c r="U102" s="42"/>
      <c r="V102" s="42"/>
    </row>
    <row r="103" spans="1:23" ht="16.5" customHeight="1" x14ac:dyDescent="0.45">
      <c r="A103" s="482" t="s">
        <v>130</v>
      </c>
      <c r="B103" s="483"/>
      <c r="C103" s="483"/>
      <c r="D103" s="483"/>
      <c r="E103" s="483"/>
      <c r="F103" s="483"/>
      <c r="G103" s="483"/>
      <c r="H103" s="484"/>
      <c r="M103" s="53"/>
      <c r="O103" s="53"/>
      <c r="R103" s="42"/>
      <c r="S103" s="42"/>
      <c r="T103" s="42"/>
      <c r="U103" s="42"/>
      <c r="V103" s="42"/>
    </row>
    <row r="104" spans="1:23" ht="14.25" customHeight="1" thickBot="1" x14ac:dyDescent="0.5">
      <c r="A104" s="471"/>
      <c r="B104" s="472"/>
      <c r="C104" s="472"/>
      <c r="D104" s="472"/>
      <c r="E104" s="472"/>
      <c r="F104" s="472"/>
      <c r="G104" s="472"/>
      <c r="H104" s="485"/>
      <c r="M104" s="53"/>
      <c r="O104" s="53"/>
      <c r="R104" s="42"/>
      <c r="S104" s="42"/>
      <c r="T104" s="42"/>
      <c r="U104" s="42"/>
      <c r="V104" s="42"/>
    </row>
    <row r="105" spans="1:23" ht="10.9" customHeight="1" thickBot="1" x14ac:dyDescent="0.5">
      <c r="A105" s="38"/>
      <c r="B105" s="38"/>
      <c r="C105" s="38"/>
      <c r="D105" s="38"/>
      <c r="E105" s="38"/>
      <c r="F105" s="38"/>
      <c r="G105" s="38"/>
      <c r="H105" s="38"/>
      <c r="M105" s="53"/>
      <c r="O105" s="53"/>
      <c r="R105" s="42"/>
      <c r="S105" s="42"/>
      <c r="T105" s="42"/>
      <c r="U105" s="42"/>
      <c r="V105" s="42"/>
    </row>
    <row r="106" spans="1:23" ht="30.75" customHeight="1" x14ac:dyDescent="0.45">
      <c r="A106" s="482" t="s">
        <v>122</v>
      </c>
      <c r="B106" s="483"/>
      <c r="C106" s="483"/>
      <c r="D106" s="483"/>
      <c r="E106" s="483"/>
      <c r="F106" s="483"/>
      <c r="G106" s="483"/>
      <c r="H106" s="484"/>
      <c r="M106" s="53"/>
      <c r="O106" s="53"/>
      <c r="R106" s="42"/>
      <c r="S106" s="42"/>
      <c r="T106" s="42"/>
      <c r="U106" s="42"/>
      <c r="V106" s="42"/>
    </row>
    <row r="107" spans="1:23" ht="15" customHeight="1" thickBot="1" x14ac:dyDescent="0.5">
      <c r="A107" s="471"/>
      <c r="B107" s="472"/>
      <c r="C107" s="472"/>
      <c r="D107" s="472"/>
      <c r="E107" s="472"/>
      <c r="F107" s="472"/>
      <c r="G107" s="472"/>
      <c r="H107" s="485"/>
      <c r="M107" s="53"/>
      <c r="O107" s="53"/>
      <c r="R107" s="42"/>
      <c r="S107" s="42"/>
      <c r="T107" s="42"/>
      <c r="U107" s="42"/>
      <c r="V107" s="42"/>
    </row>
    <row r="108" spans="1:23" ht="14.65" thickBot="1" x14ac:dyDescent="0.5">
      <c r="A108" s="17"/>
      <c r="B108" s="17"/>
      <c r="C108" s="17"/>
      <c r="D108" s="17"/>
      <c r="E108" s="17"/>
      <c r="F108" s="17"/>
      <c r="G108" s="17"/>
      <c r="H108" s="68"/>
      <c r="M108" s="53"/>
      <c r="N108" s="53"/>
      <c r="O108" s="53"/>
      <c r="R108" s="42"/>
      <c r="S108" s="42"/>
      <c r="T108" s="42"/>
      <c r="U108" s="42"/>
      <c r="V108" s="42"/>
      <c r="W108" s="69"/>
    </row>
    <row r="109" spans="1:23" ht="20.25" customHeight="1" x14ac:dyDescent="0.45">
      <c r="A109" s="516" t="s">
        <v>266</v>
      </c>
      <c r="B109" s="517"/>
      <c r="C109" s="517"/>
      <c r="D109" s="517"/>
      <c r="E109" s="517"/>
      <c r="F109" s="517"/>
      <c r="G109" s="517"/>
      <c r="H109" s="518"/>
      <c r="V109" s="30"/>
      <c r="W109" s="30"/>
    </row>
    <row r="110" spans="1:23" ht="20.25" customHeight="1" x14ac:dyDescent="0.45">
      <c r="A110" s="519"/>
      <c r="B110" s="520"/>
      <c r="C110" s="520"/>
      <c r="D110" s="520"/>
      <c r="E110" s="520"/>
      <c r="F110" s="520"/>
      <c r="G110" s="520"/>
      <c r="H110" s="521"/>
      <c r="V110" s="30"/>
      <c r="W110" s="30"/>
    </row>
    <row r="111" spans="1:23" ht="20.25" customHeight="1" x14ac:dyDescent="0.45">
      <c r="A111" s="519"/>
      <c r="B111" s="520"/>
      <c r="C111" s="520"/>
      <c r="D111" s="520"/>
      <c r="E111" s="520"/>
      <c r="F111" s="520"/>
      <c r="G111" s="520"/>
      <c r="H111" s="521"/>
      <c r="V111" s="30"/>
      <c r="W111" s="30"/>
    </row>
    <row r="112" spans="1:23" ht="20.25" customHeight="1" x14ac:dyDescent="0.45">
      <c r="A112" s="519"/>
      <c r="B112" s="520"/>
      <c r="C112" s="520"/>
      <c r="D112" s="520"/>
      <c r="E112" s="520"/>
      <c r="F112" s="520"/>
      <c r="G112" s="520"/>
      <c r="H112" s="521"/>
      <c r="V112" s="30"/>
      <c r="W112" s="30"/>
    </row>
    <row r="113" spans="1:23" ht="20.25" customHeight="1" x14ac:dyDescent="0.45">
      <c r="A113" s="519"/>
      <c r="B113" s="520"/>
      <c r="C113" s="520"/>
      <c r="D113" s="520"/>
      <c r="E113" s="520"/>
      <c r="F113" s="520"/>
      <c r="G113" s="520"/>
      <c r="H113" s="521"/>
      <c r="V113" s="30"/>
      <c r="W113" s="30"/>
    </row>
    <row r="114" spans="1:23" ht="45" customHeight="1" thickBot="1" x14ac:dyDescent="0.5">
      <c r="A114" s="522"/>
      <c r="B114" s="523"/>
      <c r="C114" s="523"/>
      <c r="D114" s="523"/>
      <c r="E114" s="523"/>
      <c r="F114" s="523"/>
      <c r="G114" s="523"/>
      <c r="H114" s="524"/>
    </row>
    <row r="115" spans="1:23" ht="14.65" thickBot="1" x14ac:dyDescent="0.5">
      <c r="O115" s="77"/>
      <c r="P115" s="77"/>
    </row>
    <row r="116" spans="1:23" ht="14.65" thickBot="1" x14ac:dyDescent="0.5">
      <c r="A116" s="536" t="s">
        <v>253</v>
      </c>
      <c r="B116" s="537"/>
      <c r="C116" s="537"/>
      <c r="D116" s="537"/>
      <c r="E116" s="537"/>
      <c r="F116" s="537"/>
      <c r="G116" s="537"/>
      <c r="H116" s="538"/>
      <c r="O116" s="77"/>
      <c r="P116" s="77"/>
    </row>
    <row r="117" spans="1:23" ht="14.65" thickBot="1" x14ac:dyDescent="0.5">
      <c r="O117" s="77"/>
      <c r="P117" s="77"/>
    </row>
    <row r="118" spans="1:23" ht="14.25" customHeight="1" x14ac:dyDescent="0.45">
      <c r="A118" s="475" t="s">
        <v>254</v>
      </c>
      <c r="B118" s="476"/>
      <c r="C118" s="476"/>
      <c r="D118" s="476"/>
      <c r="E118" s="476"/>
      <c r="F118" s="476"/>
      <c r="G118" s="476"/>
      <c r="H118" s="477"/>
      <c r="O118" s="77"/>
      <c r="P118" s="77"/>
    </row>
    <row r="119" spans="1:23" ht="14.65" thickBot="1" x14ac:dyDescent="0.5">
      <c r="A119" s="478"/>
      <c r="B119" s="479"/>
      <c r="C119" s="479"/>
      <c r="D119" s="479"/>
      <c r="E119" s="479"/>
      <c r="F119" s="479"/>
      <c r="G119" s="479"/>
      <c r="H119" s="480"/>
      <c r="O119" s="77"/>
      <c r="P119" s="77"/>
    </row>
    <row r="120" spans="1:23" ht="14.65" thickBot="1" x14ac:dyDescent="0.5">
      <c r="O120" s="77"/>
      <c r="P120" s="77"/>
    </row>
    <row r="121" spans="1:23" ht="28.35" customHeight="1" thickBot="1" x14ac:dyDescent="0.5">
      <c r="A121" s="536" t="s">
        <v>255</v>
      </c>
      <c r="B121" s="537"/>
      <c r="C121" s="537"/>
      <c r="D121" s="537"/>
      <c r="E121" s="537"/>
      <c r="F121" s="537"/>
      <c r="G121" s="537"/>
      <c r="H121" s="538"/>
      <c r="O121" s="77"/>
      <c r="P121" s="77"/>
    </row>
    <row r="122" spans="1:23" ht="14.65" thickBot="1" x14ac:dyDescent="0.5">
      <c r="O122" s="77"/>
      <c r="P122" s="77"/>
    </row>
    <row r="123" spans="1:23" s="17" customFormat="1" ht="54" customHeight="1" thickBot="1" x14ac:dyDescent="0.5">
      <c r="A123" s="533" t="s">
        <v>210</v>
      </c>
      <c r="B123" s="534"/>
      <c r="C123" s="534"/>
      <c r="D123" s="534"/>
      <c r="E123" s="534"/>
      <c r="F123" s="534"/>
      <c r="G123" s="534"/>
      <c r="H123" s="535"/>
      <c r="I123" s="176"/>
      <c r="J123" s="176"/>
      <c r="K123" s="176"/>
      <c r="L123" s="176"/>
      <c r="M123" s="176"/>
      <c r="N123" s="176"/>
      <c r="P123" s="40"/>
    </row>
    <row r="124" spans="1:23" ht="14.65" thickBot="1" x14ac:dyDescent="0.5">
      <c r="O124" s="77"/>
      <c r="P124" s="77"/>
    </row>
    <row r="125" spans="1:23" s="2" customFormat="1" ht="24.75" customHeight="1" x14ac:dyDescent="0.65">
      <c r="A125" s="464" t="s">
        <v>264</v>
      </c>
      <c r="B125" s="465"/>
      <c r="C125" s="465"/>
      <c r="D125" s="465"/>
      <c r="E125" s="465"/>
      <c r="F125" s="465"/>
      <c r="G125" s="465"/>
      <c r="H125" s="170"/>
      <c r="I125" s="83"/>
      <c r="J125" s="60"/>
      <c r="K125" s="60"/>
      <c r="L125" s="60"/>
      <c r="M125" s="60"/>
      <c r="N125" s="62"/>
      <c r="O125" s="60"/>
      <c r="P125" s="58"/>
      <c r="Q125" s="60"/>
      <c r="R125" s="60"/>
      <c r="S125" s="60"/>
      <c r="T125" s="58"/>
      <c r="U125" s="58"/>
    </row>
    <row r="126" spans="1:23" s="2" customFormat="1" ht="17.25" customHeight="1" x14ac:dyDescent="0.55000000000000004">
      <c r="A126" s="171" t="s">
        <v>37</v>
      </c>
      <c r="B126" s="172" t="s">
        <v>36</v>
      </c>
      <c r="C126" s="173"/>
      <c r="D126" s="172"/>
      <c r="E126" s="173"/>
      <c r="F126" s="173"/>
      <c r="G126" s="173"/>
      <c r="H126" s="175"/>
      <c r="I126" s="58"/>
      <c r="J126" s="58"/>
      <c r="K126" s="58"/>
      <c r="L126" s="58"/>
      <c r="M126" s="58"/>
      <c r="N126" s="58"/>
      <c r="O126" s="58"/>
      <c r="P126" s="58"/>
      <c r="Q126" s="58"/>
      <c r="R126" s="58"/>
      <c r="S126" s="58"/>
      <c r="T126" s="58"/>
      <c r="U126" s="58"/>
    </row>
    <row r="127" spans="1:23" s="2" customFormat="1" ht="17.25" customHeight="1" x14ac:dyDescent="0.55000000000000004">
      <c r="A127" s="171"/>
      <c r="B127" s="172" t="s">
        <v>77</v>
      </c>
      <c r="C127" s="173"/>
      <c r="D127" s="172"/>
      <c r="E127" s="173"/>
      <c r="F127" s="173"/>
      <c r="G127" s="173"/>
      <c r="H127" s="175"/>
      <c r="I127" s="58"/>
      <c r="J127" s="58"/>
      <c r="K127" s="58"/>
      <c r="L127" s="58"/>
      <c r="M127" s="58"/>
      <c r="N127" s="58"/>
      <c r="O127" s="58"/>
      <c r="P127" s="58"/>
      <c r="Q127" s="58"/>
      <c r="R127" s="58"/>
      <c r="S127" s="58"/>
      <c r="T127" s="58"/>
      <c r="U127" s="58"/>
    </row>
    <row r="128" spans="1:23" ht="30.75" customHeight="1" thickBot="1" x14ac:dyDescent="0.7">
      <c r="A128" s="449" t="s">
        <v>76</v>
      </c>
      <c r="B128" s="450"/>
      <c r="C128" s="450"/>
      <c r="D128" s="450"/>
      <c r="E128" s="450"/>
      <c r="F128" s="450"/>
      <c r="G128" s="450"/>
      <c r="H128" s="451"/>
      <c r="I128" s="83"/>
      <c r="J128" s="83"/>
      <c r="K128" s="83"/>
      <c r="L128" s="83"/>
      <c r="M128" s="83"/>
      <c r="N128" s="83"/>
      <c r="O128" s="83"/>
      <c r="P128" s="83"/>
      <c r="Q128" s="83"/>
      <c r="R128" s="83"/>
      <c r="S128" s="83"/>
      <c r="T128" s="77"/>
      <c r="U128" s="77"/>
    </row>
    <row r="129" spans="16:16" ht="6" customHeight="1" x14ac:dyDescent="0.45">
      <c r="P129" s="17"/>
    </row>
  </sheetData>
  <sheetProtection algorithmName="SHA-512" hashValue="a+oRXlSn9gw2Jx57gKZmomYfnakBmVOIFjZj9lsok3JitZKVsQ4k/CVcVBaEC3rZ+iY+6lf1CUfSQNYOjC62IQ==" saltValue="A1M4xk8n+z5fizBymwE/hQ==" spinCount="100000" sheet="1" objects="1" scenarios="1" formatColumns="0" formatRows="0" insertRows="0" sort="0"/>
  <protectedRanges>
    <protectedRange sqref="X52:Y52" name="Range13"/>
    <protectedRange sqref="K52:L52 F52:G52 I52" name="Range10"/>
    <protectedRange sqref="L34:L52" name="Range8"/>
    <protectedRange sqref="A79:C84 E79:E84" name="Range6"/>
    <protectedRange sqref="A62:C69" name="Range5"/>
    <protectedRange sqref="A67:D69" name="Range3"/>
    <protectedRange sqref="K34:K52 Q34:R52 T34:T52 A34:D52 G34:G52 I34:I52" name="Range1"/>
    <protectedRange sqref="I52:W52 A52:G52" name="Range2"/>
    <protectedRange sqref="A83:F84" name="Range4"/>
    <protectedRange sqref="F34:F52" name="Range7"/>
    <protectedRange sqref="K52:L52 F52:G52" name="Range9"/>
    <protectedRange sqref="A52:Y52" name="Range11"/>
  </protectedRanges>
  <sortState xmlns:xlrd2="http://schemas.microsoft.com/office/spreadsheetml/2017/richdata2" ref="A35:B43">
    <sortCondition ref="A35"/>
  </sortState>
  <mergeCells count="31">
    <mergeCell ref="X31:Y31"/>
    <mergeCell ref="N60:O60"/>
    <mergeCell ref="A31:C31"/>
    <mergeCell ref="A11:H12"/>
    <mergeCell ref="N31:P31"/>
    <mergeCell ref="D30:P30"/>
    <mergeCell ref="Q31:W31"/>
    <mergeCell ref="I31:M31"/>
    <mergeCell ref="D31:H31"/>
    <mergeCell ref="C60:D60"/>
    <mergeCell ref="C59:E59"/>
    <mergeCell ref="A59:B59"/>
    <mergeCell ref="C24:G24"/>
    <mergeCell ref="X57:Y57"/>
    <mergeCell ref="A128:H128"/>
    <mergeCell ref="A100:H101"/>
    <mergeCell ref="A103:H104"/>
    <mergeCell ref="A106:H107"/>
    <mergeCell ref="A118:H119"/>
    <mergeCell ref="A123:H123"/>
    <mergeCell ref="A121:H121"/>
    <mergeCell ref="A116:H116"/>
    <mergeCell ref="C77:D77"/>
    <mergeCell ref="A90:H90"/>
    <mergeCell ref="A91:H91"/>
    <mergeCell ref="A125:G125"/>
    <mergeCell ref="A71:B72"/>
    <mergeCell ref="A86:B87"/>
    <mergeCell ref="A96:H96"/>
    <mergeCell ref="A109:H114"/>
    <mergeCell ref="E77:F77"/>
  </mergeCells>
  <dataValidations count="1">
    <dataValidation type="list" allowBlank="1" showInputMessage="1" showErrorMessage="1" sqref="C34:C52" xr:uid="{2CB4DBF1-037E-42F7-BC08-EB41BE22189A}">
      <formula1>"H, S, O"</formula1>
    </dataValidation>
  </dataValidations>
  <hyperlinks>
    <hyperlink ref="B126" r:id="rId1" display="at aicpa.org/sba." xr:uid="{65E2D415-1DDC-46EC-B004-818DE1AFAB3E}"/>
    <hyperlink ref="B127" r:id="rId2" display="The SBA forgiveness application is online here:" xr:uid="{54A2192A-BBE3-446A-9B9D-B1B99C6537B3}"/>
  </hyperlinks>
  <pageMargins left="0.7" right="0.7" top="0.75" bottom="0.75" header="0.3" footer="0.3"/>
  <pageSetup scale="41"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50FE-C1EE-4F6D-A40D-B27A9A63C5B9}">
  <sheetPr>
    <pageSetUpPr fitToPage="1"/>
  </sheetPr>
  <dimension ref="A1:W73"/>
  <sheetViews>
    <sheetView tabSelected="1" workbookViewId="0">
      <selection activeCell="A19" sqref="A19"/>
    </sheetView>
  </sheetViews>
  <sheetFormatPr defaultRowHeight="14.25" x14ac:dyDescent="0.45"/>
  <cols>
    <col min="11" max="11" width="9" customWidth="1"/>
    <col min="12" max="12" width="13.73046875" customWidth="1"/>
    <col min="13" max="13" width="11.59765625" customWidth="1"/>
    <col min="14" max="14" width="35.73046875" customWidth="1"/>
    <col min="15" max="15" width="4.73046875" customWidth="1"/>
    <col min="16" max="16" width="32" customWidth="1"/>
    <col min="17" max="17" width="4.265625" customWidth="1"/>
    <col min="18" max="18" width="13.73046875" customWidth="1"/>
  </cols>
  <sheetData>
    <row r="1" spans="1:19" ht="21" x14ac:dyDescent="0.65">
      <c r="A1" s="18" t="s">
        <v>2</v>
      </c>
      <c r="B1" s="76"/>
      <c r="C1" s="76"/>
      <c r="D1" s="58"/>
    </row>
    <row r="2" spans="1:19" ht="21" x14ac:dyDescent="0.65">
      <c r="A2" s="18" t="s">
        <v>1</v>
      </c>
      <c r="B2" s="76"/>
      <c r="C2" s="76"/>
      <c r="D2" s="77"/>
    </row>
    <row r="3" spans="1:19" ht="21" x14ac:dyDescent="0.65">
      <c r="A3" s="432" t="s">
        <v>268</v>
      </c>
      <c r="B3" s="76"/>
      <c r="C3" s="77"/>
      <c r="D3" s="77"/>
      <c r="Q3" s="17"/>
    </row>
    <row r="4" spans="1:19" s="76" customFormat="1" x14ac:dyDescent="0.45">
      <c r="P4" s="77"/>
      <c r="Q4" s="77"/>
      <c r="R4" s="77"/>
      <c r="S4" s="77"/>
    </row>
    <row r="5" spans="1:19" s="76" customFormat="1" ht="18" x14ac:dyDescent="0.55000000000000004">
      <c r="A5" s="57" t="s">
        <v>141</v>
      </c>
      <c r="B5" s="57"/>
      <c r="C5" s="198"/>
      <c r="D5" s="198"/>
      <c r="E5" s="198"/>
      <c r="F5" s="198"/>
      <c r="G5" s="198"/>
      <c r="H5" s="198"/>
      <c r="I5" s="198"/>
      <c r="J5" s="198"/>
      <c r="K5" s="198"/>
      <c r="L5" s="198"/>
    </row>
    <row r="6" spans="1:19" s="2" customFormat="1" ht="18" x14ac:dyDescent="0.55000000000000004">
      <c r="A6" s="426" t="s">
        <v>259</v>
      </c>
      <c r="B6" s="57"/>
      <c r="C6" s="57"/>
      <c r="D6" s="57"/>
      <c r="E6" s="57"/>
      <c r="F6" s="57"/>
      <c r="G6" s="57"/>
      <c r="H6" s="57"/>
      <c r="I6" s="57"/>
      <c r="J6" s="57"/>
      <c r="K6" s="57"/>
      <c r="L6" s="57"/>
      <c r="M6" s="58"/>
      <c r="N6" s="58"/>
      <c r="O6" s="58"/>
    </row>
    <row r="7" spans="1:19" s="76" customFormat="1" ht="18" x14ac:dyDescent="0.55000000000000004">
      <c r="A7" s="177" t="s">
        <v>147</v>
      </c>
      <c r="B7" s="87"/>
      <c r="C7" s="178"/>
      <c r="D7" s="178"/>
      <c r="E7" s="178"/>
      <c r="F7" s="178"/>
      <c r="G7" s="178"/>
      <c r="H7" s="178"/>
      <c r="I7" s="178"/>
      <c r="J7" s="178"/>
      <c r="K7" s="178"/>
      <c r="L7" s="178"/>
      <c r="M7" s="77"/>
      <c r="N7" s="77"/>
    </row>
    <row r="8" spans="1:19" s="76" customFormat="1" x14ac:dyDescent="0.45">
      <c r="I8" s="77"/>
      <c r="J8" s="77"/>
      <c r="K8" s="77"/>
      <c r="L8" s="77"/>
      <c r="M8" s="77"/>
      <c r="N8" s="77"/>
    </row>
    <row r="9" spans="1:19" s="76" customFormat="1" ht="18" x14ac:dyDescent="0.55000000000000004">
      <c r="A9" s="19" t="s">
        <v>21</v>
      </c>
      <c r="I9" s="81"/>
      <c r="J9" s="77"/>
      <c r="K9" s="77"/>
      <c r="L9" s="77"/>
      <c r="M9" s="77"/>
      <c r="N9" s="338"/>
      <c r="O9" s="77"/>
      <c r="P9" s="77"/>
      <c r="Q9" s="77"/>
    </row>
    <row r="10" spans="1:19" x14ac:dyDescent="0.45">
      <c r="A10" s="6" t="s">
        <v>151</v>
      </c>
    </row>
    <row r="11" spans="1:19" s="76" customFormat="1" ht="28.5" customHeight="1" x14ac:dyDescent="0.45">
      <c r="A11" s="6"/>
      <c r="B11" s="556" t="s">
        <v>224</v>
      </c>
      <c r="C11" s="556"/>
      <c r="D11" s="556"/>
      <c r="E11" s="556"/>
      <c r="F11" s="556"/>
      <c r="G11" s="556"/>
      <c r="H11" s="556"/>
      <c r="I11" s="556"/>
      <c r="J11" s="556"/>
      <c r="K11" s="556"/>
      <c r="L11" s="556"/>
      <c r="M11" s="556"/>
      <c r="N11" s="556"/>
      <c r="O11" s="556"/>
      <c r="P11" s="556"/>
      <c r="Q11" s="556"/>
      <c r="R11" s="556"/>
    </row>
    <row r="12" spans="1:19" s="76" customFormat="1" x14ac:dyDescent="0.45">
      <c r="A12" s="6"/>
      <c r="B12" s="398"/>
      <c r="C12" s="398"/>
      <c r="D12" s="398"/>
      <c r="E12" s="398"/>
      <c r="F12" s="398"/>
      <c r="G12" s="398"/>
      <c r="H12" s="398"/>
      <c r="I12" s="398"/>
      <c r="J12" s="398"/>
      <c r="K12" s="398"/>
      <c r="L12" s="398"/>
      <c r="M12" s="398"/>
      <c r="N12" s="398"/>
      <c r="O12" s="398"/>
      <c r="P12" s="398"/>
      <c r="Q12" s="398"/>
      <c r="R12" s="398"/>
    </row>
    <row r="13" spans="1:19" s="76" customFormat="1" ht="18" x14ac:dyDescent="0.55000000000000004">
      <c r="A13" s="19" t="s">
        <v>246</v>
      </c>
      <c r="B13" s="398"/>
      <c r="C13" s="398"/>
      <c r="D13" s="398"/>
      <c r="E13" s="398"/>
      <c r="F13" s="398"/>
      <c r="G13" s="398"/>
      <c r="H13" s="398"/>
      <c r="I13" s="398"/>
      <c r="J13" s="398"/>
      <c r="K13" s="398"/>
      <c r="L13" s="398"/>
      <c r="M13" s="398"/>
      <c r="N13" s="398"/>
      <c r="O13" s="398"/>
      <c r="P13" s="398"/>
      <c r="Q13" s="398"/>
      <c r="R13" s="398"/>
    </row>
    <row r="14" spans="1:19" s="76" customFormat="1" ht="24.4" customHeight="1" x14ac:dyDescent="0.5">
      <c r="A14" s="401" t="s">
        <v>235</v>
      </c>
      <c r="B14" s="402" t="s">
        <v>256</v>
      </c>
      <c r="C14" s="403"/>
      <c r="D14" s="403"/>
      <c r="E14" s="403"/>
      <c r="F14" s="403"/>
      <c r="G14" s="403"/>
      <c r="H14" s="403"/>
      <c r="I14" s="403"/>
      <c r="J14" s="403"/>
      <c r="K14" s="403"/>
      <c r="L14" s="403"/>
      <c r="M14" s="404"/>
      <c r="N14" s="404"/>
      <c r="O14" s="404"/>
      <c r="P14" s="404"/>
    </row>
    <row r="15" spans="1:19" s="76" customFormat="1" ht="14.65" thickBot="1" x14ac:dyDescent="0.5">
      <c r="A15" s="6"/>
    </row>
    <row r="16" spans="1:19" s="76" customFormat="1" ht="55.15" customHeight="1" x14ac:dyDescent="0.45">
      <c r="A16" s="565" t="s">
        <v>184</v>
      </c>
      <c r="B16" s="566"/>
      <c r="C16" s="566"/>
      <c r="D16" s="566"/>
      <c r="E16" s="566"/>
      <c r="F16" s="566"/>
      <c r="G16" s="566"/>
      <c r="H16" s="566"/>
      <c r="I16" s="566"/>
      <c r="J16" s="566"/>
      <c r="K16" s="566"/>
      <c r="L16" s="566"/>
      <c r="M16" s="566"/>
      <c r="N16" s="325" t="s">
        <v>185</v>
      </c>
      <c r="O16" s="326"/>
      <c r="P16" s="325" t="s">
        <v>186</v>
      </c>
      <c r="Q16" s="282"/>
      <c r="R16" s="282"/>
      <c r="S16" s="31"/>
    </row>
    <row r="17" spans="1:22" s="76" customFormat="1" ht="15" customHeight="1" x14ac:dyDescent="0.45">
      <c r="A17" s="32"/>
      <c r="B17" s="316" t="s">
        <v>187</v>
      </c>
      <c r="C17" s="342"/>
      <c r="D17" s="342"/>
      <c r="E17" s="342"/>
      <c r="F17" s="342"/>
      <c r="G17" s="342"/>
      <c r="H17" s="342"/>
      <c r="I17" s="342"/>
      <c r="J17" s="342"/>
      <c r="K17" s="342"/>
      <c r="L17" s="342"/>
      <c r="M17" s="342"/>
      <c r="N17" s="324"/>
      <c r="O17" s="327"/>
      <c r="P17" s="324"/>
      <c r="Q17" s="17"/>
      <c r="R17" s="17"/>
      <c r="S17" s="33"/>
    </row>
    <row r="18" spans="1:22" s="76" customFormat="1" ht="15" customHeight="1" x14ac:dyDescent="0.45">
      <c r="A18" s="32"/>
      <c r="B18" s="316"/>
      <c r="C18" s="347"/>
      <c r="D18" s="347"/>
      <c r="E18" s="347"/>
      <c r="F18" s="347"/>
      <c r="G18" s="347"/>
      <c r="H18" s="347"/>
      <c r="I18" s="347"/>
      <c r="J18" s="347"/>
      <c r="K18" s="347"/>
      <c r="L18" s="347"/>
      <c r="M18" s="347"/>
      <c r="N18" s="324"/>
      <c r="O18" s="327"/>
      <c r="P18" s="324"/>
      <c r="Q18" s="17"/>
      <c r="R18" s="17"/>
      <c r="S18" s="33"/>
    </row>
    <row r="19" spans="1:22" s="76" customFormat="1" x14ac:dyDescent="0.45">
      <c r="A19" s="321" t="s">
        <v>225</v>
      </c>
      <c r="B19" s="322"/>
      <c r="C19" s="322"/>
      <c r="D19" s="322"/>
      <c r="E19" s="322"/>
      <c r="F19" s="322"/>
      <c r="G19" s="322"/>
      <c r="H19" s="322"/>
      <c r="I19" s="322"/>
      <c r="J19" s="322"/>
      <c r="K19" s="322"/>
      <c r="L19" s="322"/>
      <c r="M19" s="329" t="s">
        <v>183</v>
      </c>
      <c r="N19" s="323"/>
      <c r="O19" s="342"/>
      <c r="P19" s="373"/>
      <c r="Q19" s="157"/>
      <c r="R19" s="157"/>
      <c r="S19" s="33"/>
    </row>
    <row r="20" spans="1:22" x14ac:dyDescent="0.45">
      <c r="A20" s="32"/>
      <c r="B20" s="17"/>
      <c r="C20" s="17"/>
      <c r="D20" s="17"/>
      <c r="E20" s="17"/>
      <c r="F20" s="17"/>
      <c r="G20" s="17"/>
      <c r="H20" s="17"/>
      <c r="I20" s="17"/>
      <c r="J20" s="17"/>
      <c r="K20" s="17"/>
      <c r="L20" s="17"/>
      <c r="M20" s="68"/>
      <c r="N20" s="309"/>
      <c r="O20" s="17"/>
      <c r="P20" s="157"/>
      <c r="Q20" s="157"/>
      <c r="R20" s="157"/>
      <c r="S20" s="33"/>
    </row>
    <row r="21" spans="1:22" s="76" customFormat="1" x14ac:dyDescent="0.45">
      <c r="A21" s="340" t="s">
        <v>197</v>
      </c>
      <c r="B21" s="17"/>
      <c r="C21" s="17"/>
      <c r="D21" s="17"/>
      <c r="E21" s="17"/>
      <c r="F21" s="17"/>
      <c r="G21" s="17"/>
      <c r="H21" s="17"/>
      <c r="I21" s="17"/>
      <c r="J21" s="17"/>
      <c r="K21" s="17"/>
      <c r="L21" s="17"/>
      <c r="M21" s="68"/>
      <c r="N21" s="309"/>
      <c r="O21" s="17"/>
      <c r="P21" s="157"/>
      <c r="Q21" s="157"/>
      <c r="R21" s="157"/>
      <c r="S21" s="33"/>
    </row>
    <row r="22" spans="1:22" x14ac:dyDescent="0.45">
      <c r="A22" s="32" t="s">
        <v>188</v>
      </c>
      <c r="B22" s="17"/>
      <c r="C22" s="17"/>
      <c r="D22" s="17"/>
      <c r="E22" s="17"/>
      <c r="F22" s="17"/>
      <c r="G22" s="17"/>
      <c r="H22" s="17"/>
      <c r="I22" s="17"/>
      <c r="J22" s="17"/>
      <c r="K22" s="17"/>
      <c r="L22" s="17"/>
      <c r="M22" s="329" t="s">
        <v>183</v>
      </c>
      <c r="N22" s="317"/>
      <c r="O22" s="81"/>
      <c r="P22" s="416"/>
      <c r="Q22" s="37"/>
      <c r="R22" s="418"/>
      <c r="S22" s="84"/>
      <c r="T22" s="77"/>
      <c r="U22" s="77"/>
      <c r="V22" s="77"/>
    </row>
    <row r="23" spans="1:22" x14ac:dyDescent="0.45">
      <c r="A23" s="32"/>
      <c r="B23" s="17"/>
      <c r="C23" s="17"/>
      <c r="D23" s="17"/>
      <c r="E23" s="17"/>
      <c r="F23" s="17"/>
      <c r="G23" s="17"/>
      <c r="H23" s="17"/>
      <c r="I23" s="17"/>
      <c r="J23" s="17"/>
      <c r="K23" s="17"/>
      <c r="L23" s="17"/>
      <c r="M23" s="68"/>
      <c r="N23" s="317"/>
      <c r="O23" s="81"/>
      <c r="P23" s="416"/>
      <c r="Q23" s="37"/>
      <c r="R23" s="417"/>
      <c r="S23" s="84"/>
      <c r="T23" s="77"/>
      <c r="U23" s="77"/>
      <c r="V23" s="77"/>
    </row>
    <row r="24" spans="1:22" s="76" customFormat="1" x14ac:dyDescent="0.45">
      <c r="A24" s="341" t="s">
        <v>202</v>
      </c>
      <c r="B24" s="17"/>
      <c r="C24" s="17"/>
      <c r="D24" s="17"/>
      <c r="E24" s="17"/>
      <c r="F24" s="17"/>
      <c r="G24" s="17"/>
      <c r="H24" s="17"/>
      <c r="I24" s="17"/>
      <c r="J24" s="17"/>
      <c r="K24" s="17"/>
      <c r="L24" s="17"/>
      <c r="M24" s="68"/>
      <c r="N24" s="317"/>
      <c r="O24" s="81"/>
      <c r="P24" s="416"/>
      <c r="Q24" s="37"/>
      <c r="R24" s="417"/>
      <c r="S24" s="84"/>
      <c r="T24" s="77"/>
      <c r="U24" s="77"/>
      <c r="V24" s="77"/>
    </row>
    <row r="25" spans="1:22" x14ac:dyDescent="0.45">
      <c r="A25" s="32" t="s">
        <v>201</v>
      </c>
      <c r="B25" s="17"/>
      <c r="C25" s="17"/>
      <c r="D25" s="17"/>
      <c r="E25" s="17"/>
      <c r="F25" s="17"/>
      <c r="G25" s="17"/>
      <c r="H25" s="17"/>
      <c r="I25" s="17"/>
      <c r="J25" s="17"/>
      <c r="K25" s="17"/>
      <c r="L25" s="17"/>
      <c r="M25" s="329" t="s">
        <v>183</v>
      </c>
      <c r="N25" s="317"/>
      <c r="O25" s="81"/>
      <c r="P25" s="416"/>
      <c r="Q25" s="37"/>
      <c r="R25" s="418"/>
      <c r="S25" s="84"/>
      <c r="T25" s="77"/>
      <c r="U25" s="77"/>
      <c r="V25" s="77"/>
    </row>
    <row r="26" spans="1:22" s="76" customFormat="1" ht="14.65" thickBot="1" x14ac:dyDescent="0.5">
      <c r="A26" s="32"/>
      <c r="B26" s="17"/>
      <c r="C26" s="17"/>
      <c r="D26" s="17"/>
      <c r="E26" s="17"/>
      <c r="F26" s="17"/>
      <c r="G26" s="17"/>
      <c r="H26" s="17"/>
      <c r="I26" s="17"/>
      <c r="J26" s="17"/>
      <c r="K26" s="17"/>
      <c r="L26" s="17"/>
      <c r="M26" s="68"/>
      <c r="N26" s="317"/>
      <c r="O26" s="81"/>
      <c r="P26" s="317"/>
      <c r="Q26" s="81"/>
      <c r="R26" s="310"/>
      <c r="S26" s="84"/>
      <c r="T26" s="77"/>
      <c r="U26" s="77"/>
      <c r="V26" s="77"/>
    </row>
    <row r="27" spans="1:22" s="76" customFormat="1" ht="14.65" thickBot="1" x14ac:dyDescent="0.5">
      <c r="A27" s="568" t="s">
        <v>231</v>
      </c>
      <c r="B27" s="569"/>
      <c r="C27" s="569"/>
      <c r="D27" s="569"/>
      <c r="E27" s="569"/>
      <c r="F27" s="569"/>
      <c r="G27" s="569"/>
      <c r="H27" s="569"/>
      <c r="I27" s="569"/>
      <c r="J27" s="569"/>
      <c r="K27" s="569"/>
      <c r="L27" s="569"/>
      <c r="M27" s="569"/>
      <c r="N27" s="569"/>
      <c r="O27" s="569"/>
      <c r="P27" s="570"/>
      <c r="Q27" s="372"/>
      <c r="R27" s="374"/>
      <c r="S27" s="84"/>
      <c r="T27" s="77"/>
      <c r="U27" s="77"/>
      <c r="V27" s="77"/>
    </row>
    <row r="28" spans="1:22" x14ac:dyDescent="0.45">
      <c r="A28" s="276" t="s">
        <v>189</v>
      </c>
      <c r="B28" s="17"/>
      <c r="C28" s="17"/>
      <c r="D28" s="17"/>
      <c r="E28" s="17"/>
      <c r="F28" s="17"/>
      <c r="G28" s="17"/>
      <c r="H28" s="17"/>
      <c r="I28" s="17"/>
      <c r="J28" s="17"/>
      <c r="K28" s="17"/>
      <c r="L28" s="17"/>
      <c r="M28" s="17"/>
      <c r="N28" s="317"/>
      <c r="O28" s="81"/>
      <c r="P28" s="317"/>
      <c r="Q28" s="17"/>
      <c r="R28" s="17"/>
      <c r="S28" s="33"/>
    </row>
    <row r="29" spans="1:22" x14ac:dyDescent="0.45">
      <c r="A29" s="276" t="s">
        <v>204</v>
      </c>
      <c r="B29" s="17"/>
      <c r="C29" s="17"/>
      <c r="D29" s="17"/>
      <c r="E29" s="17"/>
      <c r="F29" s="17"/>
      <c r="G29" s="17"/>
      <c r="H29" s="17"/>
      <c r="I29" s="17"/>
      <c r="J29" s="17"/>
      <c r="K29" s="17"/>
      <c r="L29" s="17"/>
      <c r="M29" s="17"/>
      <c r="N29" s="317"/>
      <c r="O29" s="81"/>
      <c r="P29" s="317"/>
      <c r="Q29" s="17"/>
      <c r="R29" s="418"/>
      <c r="S29" s="33"/>
    </row>
    <row r="30" spans="1:22" s="76" customFormat="1" x14ac:dyDescent="0.45">
      <c r="A30" s="276"/>
      <c r="B30" s="17"/>
      <c r="C30" s="17"/>
      <c r="D30" s="17"/>
      <c r="E30" s="17"/>
      <c r="F30" s="17"/>
      <c r="G30" s="17"/>
      <c r="H30" s="17"/>
      <c r="I30" s="17"/>
      <c r="J30" s="17"/>
      <c r="K30" s="17"/>
      <c r="L30" s="17"/>
      <c r="M30" s="17"/>
      <c r="N30" s="317"/>
      <c r="O30" s="81"/>
      <c r="P30" s="317"/>
      <c r="Q30" s="17"/>
      <c r="R30" s="317"/>
      <c r="S30" s="318"/>
    </row>
    <row r="31" spans="1:22" s="76" customFormat="1" x14ac:dyDescent="0.45">
      <c r="A31" s="328" t="s">
        <v>190</v>
      </c>
      <c r="B31" s="17"/>
      <c r="C31" s="17"/>
      <c r="D31" s="17"/>
      <c r="E31" s="17"/>
      <c r="F31" s="17"/>
      <c r="G31" s="17"/>
      <c r="H31" s="17"/>
      <c r="I31" s="17"/>
      <c r="J31" s="17"/>
      <c r="K31" s="17"/>
      <c r="L31" s="17"/>
      <c r="M31" s="17"/>
      <c r="N31" s="317"/>
      <c r="O31" s="81"/>
      <c r="P31" s="317"/>
      <c r="Q31" s="17"/>
      <c r="R31" s="317"/>
      <c r="S31" s="318"/>
    </row>
    <row r="32" spans="1:22" s="76" customFormat="1" x14ac:dyDescent="0.45">
      <c r="A32" s="344" t="s">
        <v>183</v>
      </c>
      <c r="B32" s="567" t="s">
        <v>191</v>
      </c>
      <c r="C32" s="567"/>
      <c r="D32" s="567"/>
      <c r="E32" s="567"/>
      <c r="F32" s="567"/>
      <c r="G32" s="567"/>
      <c r="H32" s="567"/>
      <c r="I32" s="567"/>
      <c r="J32" s="567"/>
      <c r="K32" s="567"/>
      <c r="L32" s="567"/>
      <c r="M32" s="567"/>
      <c r="N32" s="317"/>
      <c r="O32" s="81"/>
      <c r="P32" s="317"/>
      <c r="Q32" s="17"/>
      <c r="R32" s="317"/>
      <c r="S32" s="318"/>
    </row>
    <row r="33" spans="1:23" s="76" customFormat="1" ht="27" customHeight="1" x14ac:dyDescent="0.45">
      <c r="A33" s="344"/>
      <c r="B33" s="567"/>
      <c r="C33" s="567"/>
      <c r="D33" s="567"/>
      <c r="E33" s="567"/>
      <c r="F33" s="567"/>
      <c r="G33" s="567"/>
      <c r="H33" s="567"/>
      <c r="I33" s="567"/>
      <c r="J33" s="567"/>
      <c r="K33" s="567"/>
      <c r="L33" s="567"/>
      <c r="M33" s="567"/>
      <c r="N33" s="317"/>
      <c r="O33" s="81"/>
      <c r="P33" s="317"/>
      <c r="Q33" s="17"/>
      <c r="R33" s="317"/>
      <c r="S33" s="318"/>
    </row>
    <row r="34" spans="1:23" s="76" customFormat="1" ht="14.65" thickBot="1" x14ac:dyDescent="0.5">
      <c r="A34" s="35"/>
      <c r="B34" s="78"/>
      <c r="C34" s="78"/>
      <c r="D34" s="78"/>
      <c r="E34" s="78"/>
      <c r="F34" s="78"/>
      <c r="G34" s="78"/>
      <c r="H34" s="78"/>
      <c r="I34" s="78"/>
      <c r="J34" s="78"/>
      <c r="K34" s="78"/>
      <c r="L34" s="78"/>
      <c r="M34" s="78"/>
      <c r="N34" s="78"/>
      <c r="O34" s="78"/>
      <c r="P34" s="78"/>
      <c r="Q34" s="78"/>
      <c r="R34" s="78"/>
      <c r="S34" s="79"/>
    </row>
    <row r="35" spans="1:23" s="76" customFormat="1" ht="14.65" thickBot="1" x14ac:dyDescent="0.5">
      <c r="A35" s="277"/>
      <c r="B35" s="17"/>
      <c r="C35" s="17"/>
      <c r="D35" s="17"/>
      <c r="E35" s="17"/>
      <c r="F35" s="17"/>
      <c r="G35" s="17"/>
      <c r="H35" s="17"/>
      <c r="I35" s="17"/>
      <c r="J35" s="17"/>
      <c r="K35" s="17"/>
      <c r="L35" s="17"/>
      <c r="M35" s="17"/>
      <c r="N35" s="17"/>
      <c r="O35" s="17"/>
      <c r="P35" s="17"/>
      <c r="Q35" s="17"/>
      <c r="R35" s="17"/>
      <c r="S35" s="17"/>
    </row>
    <row r="36" spans="1:23" s="76" customFormat="1" ht="15.75" x14ac:dyDescent="0.5">
      <c r="A36" s="280" t="s">
        <v>155</v>
      </c>
      <c r="B36" s="281"/>
      <c r="C36" s="282"/>
      <c r="D36" s="282"/>
      <c r="E36" s="282"/>
      <c r="F36" s="282"/>
      <c r="G36" s="282"/>
      <c r="H36" s="282"/>
      <c r="I36" s="282"/>
      <c r="J36" s="282"/>
      <c r="K36" s="282"/>
      <c r="L36" s="282"/>
      <c r="M36" s="282"/>
      <c r="N36" s="282"/>
      <c r="O36" s="31"/>
    </row>
    <row r="37" spans="1:23" s="76" customFormat="1" x14ac:dyDescent="0.45">
      <c r="A37" s="32"/>
      <c r="B37" s="17"/>
      <c r="C37" s="17"/>
      <c r="D37" s="17"/>
      <c r="E37" s="17"/>
      <c r="F37" s="17"/>
      <c r="G37" s="17"/>
      <c r="H37" s="17"/>
      <c r="I37" s="17"/>
      <c r="J37" s="17"/>
      <c r="K37" s="17"/>
      <c r="L37" s="81"/>
      <c r="M37" s="81"/>
      <c r="N37" s="68"/>
      <c r="O37" s="33"/>
    </row>
    <row r="38" spans="1:23" s="76" customFormat="1" ht="31.5" customHeight="1" x14ac:dyDescent="0.45">
      <c r="A38" s="486" t="s">
        <v>153</v>
      </c>
      <c r="B38" s="487"/>
      <c r="C38" s="487"/>
      <c r="D38" s="487"/>
      <c r="E38" s="487"/>
      <c r="F38" s="487"/>
      <c r="G38" s="487"/>
      <c r="H38" s="487"/>
      <c r="I38" s="487"/>
      <c r="J38" s="487"/>
      <c r="K38" s="487"/>
      <c r="L38" s="487"/>
      <c r="M38" s="81"/>
      <c r="N38" s="419"/>
      <c r="O38" s="283"/>
      <c r="P38" s="339"/>
      <c r="Q38" s="339"/>
      <c r="R38" s="339"/>
      <c r="S38" s="339"/>
    </row>
    <row r="39" spans="1:23" s="77" customFormat="1" x14ac:dyDescent="0.45">
      <c r="A39" s="284"/>
      <c r="B39" s="94"/>
      <c r="C39" s="94"/>
      <c r="D39" s="94"/>
      <c r="E39" s="94"/>
      <c r="F39" s="94"/>
      <c r="G39" s="94"/>
      <c r="H39" s="94"/>
      <c r="I39" s="94"/>
      <c r="J39" s="94"/>
      <c r="K39" s="81"/>
      <c r="L39" s="81"/>
      <c r="M39" s="81"/>
      <c r="N39" s="420"/>
      <c r="O39" s="286"/>
    </row>
    <row r="40" spans="1:23" s="76" customFormat="1" ht="34.5" customHeight="1" x14ac:dyDescent="0.45">
      <c r="A40" s="486" t="s">
        <v>157</v>
      </c>
      <c r="B40" s="487"/>
      <c r="C40" s="487"/>
      <c r="D40" s="487"/>
      <c r="E40" s="487"/>
      <c r="F40" s="487"/>
      <c r="G40" s="487"/>
      <c r="H40" s="487"/>
      <c r="I40" s="487"/>
      <c r="J40" s="487"/>
      <c r="K40" s="487"/>
      <c r="L40" s="487"/>
      <c r="M40" s="81"/>
      <c r="N40" s="419"/>
      <c r="O40" s="283"/>
      <c r="P40" s="339"/>
      <c r="Q40" s="339"/>
      <c r="R40" s="339"/>
      <c r="S40" s="339"/>
    </row>
    <row r="41" spans="1:23" s="76" customFormat="1" x14ac:dyDescent="0.45">
      <c r="A41" s="181"/>
      <c r="B41" s="182"/>
      <c r="C41" s="182"/>
      <c r="D41" s="182"/>
      <c r="E41" s="182"/>
      <c r="F41" s="182"/>
      <c r="G41" s="182"/>
      <c r="H41" s="182"/>
      <c r="I41" s="182"/>
      <c r="J41" s="182"/>
      <c r="K41" s="17"/>
      <c r="L41" s="81"/>
      <c r="M41" s="81"/>
      <c r="N41" s="421"/>
      <c r="O41" s="283"/>
    </row>
    <row r="42" spans="1:23" s="76" customFormat="1" ht="58.5" customHeight="1" x14ac:dyDescent="0.45">
      <c r="A42" s="486" t="s">
        <v>206</v>
      </c>
      <c r="B42" s="487"/>
      <c r="C42" s="487"/>
      <c r="D42" s="487"/>
      <c r="E42" s="487"/>
      <c r="F42" s="487"/>
      <c r="G42" s="487"/>
      <c r="H42" s="487"/>
      <c r="I42" s="487"/>
      <c r="J42" s="487"/>
      <c r="K42" s="487"/>
      <c r="L42" s="487"/>
      <c r="M42" s="81"/>
      <c r="N42" s="311" t="str">
        <f>IF(N38=N40,"",(IF(N40&gt;N38,"Proceed to step 4", "Complete line 13 of PPP Schedule A by dividing line 12 by line 11 of that schedule")))</f>
        <v/>
      </c>
      <c r="O42" s="33"/>
      <c r="P42" s="77"/>
      <c r="Q42" s="77"/>
      <c r="R42" s="77"/>
      <c r="S42" s="77"/>
      <c r="T42" s="77"/>
      <c r="U42" s="77"/>
      <c r="V42" s="77"/>
      <c r="W42" s="77"/>
    </row>
    <row r="43" spans="1:23" s="76" customFormat="1" x14ac:dyDescent="0.45">
      <c r="A43" s="181"/>
      <c r="B43" s="182"/>
      <c r="C43" s="182"/>
      <c r="D43" s="182"/>
      <c r="E43" s="182"/>
      <c r="F43" s="182"/>
      <c r="G43" s="182"/>
      <c r="H43" s="182"/>
      <c r="I43" s="182"/>
      <c r="J43" s="182"/>
      <c r="K43" s="17"/>
      <c r="L43" s="81"/>
      <c r="M43" s="81"/>
      <c r="N43" s="422"/>
      <c r="O43" s="33"/>
    </row>
    <row r="44" spans="1:23" s="76" customFormat="1" ht="14.25" customHeight="1" x14ac:dyDescent="0.45">
      <c r="A44" s="563" t="s">
        <v>158</v>
      </c>
      <c r="B44" s="564"/>
      <c r="C44" s="564"/>
      <c r="D44" s="564"/>
      <c r="E44" s="564"/>
      <c r="F44" s="564"/>
      <c r="G44" s="564"/>
      <c r="H44" s="564"/>
      <c r="I44" s="564"/>
      <c r="J44" s="564"/>
      <c r="K44" s="564"/>
      <c r="L44" s="564"/>
      <c r="M44" s="81"/>
      <c r="N44" s="419"/>
      <c r="O44" s="283"/>
      <c r="P44" s="297"/>
      <c r="Q44" s="298"/>
      <c r="R44" s="298"/>
      <c r="S44" s="298"/>
    </row>
    <row r="45" spans="1:23" s="76" customFormat="1" x14ac:dyDescent="0.45">
      <c r="A45" s="32"/>
      <c r="B45" s="17"/>
      <c r="C45" s="17"/>
      <c r="D45" s="17"/>
      <c r="E45" s="17"/>
      <c r="F45" s="17"/>
      <c r="G45" s="17"/>
      <c r="H45" s="17"/>
      <c r="I45" s="17"/>
      <c r="J45" s="17"/>
      <c r="K45" s="17"/>
      <c r="L45" s="81"/>
      <c r="M45" s="81"/>
      <c r="N45" s="423"/>
      <c r="O45" s="283"/>
    </row>
    <row r="46" spans="1:23" s="76" customFormat="1" ht="57.75" customHeight="1" x14ac:dyDescent="0.45">
      <c r="A46" s="486" t="s">
        <v>207</v>
      </c>
      <c r="B46" s="487"/>
      <c r="C46" s="487"/>
      <c r="D46" s="487"/>
      <c r="E46" s="487"/>
      <c r="F46" s="487"/>
      <c r="G46" s="487"/>
      <c r="H46" s="487"/>
      <c r="I46" s="487"/>
      <c r="J46" s="487"/>
      <c r="K46" s="487"/>
      <c r="L46" s="487"/>
      <c r="M46" s="81"/>
      <c r="N46" s="288" t="str">
        <f>IF((AND(N44&gt;=N40,N44&gt;0,N40&gt;0)),"Enter 1.0 on line 13 of PPP Schedule A",(IF(AND(N44&lt;N40,N44&gt;0,N40&gt;0),"Complete line 13 of PPP Schedule A by dividing link 12 by line 11 of that schedule","")))</f>
        <v/>
      </c>
      <c r="O46" s="33"/>
      <c r="P46" s="77"/>
      <c r="Q46" s="77"/>
      <c r="R46" s="77"/>
      <c r="S46" s="77"/>
      <c r="T46" s="77"/>
      <c r="U46" s="77"/>
      <c r="V46" s="77"/>
      <c r="W46" s="77"/>
    </row>
    <row r="47" spans="1:23" ht="14.65" thickBot="1" x14ac:dyDescent="0.5">
      <c r="A47" s="35"/>
      <c r="B47" s="78"/>
      <c r="C47" s="78"/>
      <c r="D47" s="78"/>
      <c r="E47" s="78"/>
      <c r="F47" s="78"/>
      <c r="G47" s="78"/>
      <c r="H47" s="78"/>
      <c r="I47" s="78"/>
      <c r="J47" s="78"/>
      <c r="K47" s="78"/>
      <c r="L47" s="246"/>
      <c r="M47" s="246"/>
      <c r="N47" s="279"/>
      <c r="O47" s="79"/>
    </row>
    <row r="48" spans="1:23" ht="14.65" thickBot="1" x14ac:dyDescent="0.5">
      <c r="L48" s="77"/>
      <c r="M48" s="77"/>
    </row>
    <row r="49" spans="1:19" ht="14.25" customHeight="1" x14ac:dyDescent="0.45">
      <c r="A49" s="482" t="s">
        <v>132</v>
      </c>
      <c r="B49" s="483"/>
      <c r="C49" s="483"/>
      <c r="D49" s="483"/>
      <c r="E49" s="483"/>
      <c r="F49" s="483"/>
      <c r="G49" s="483"/>
      <c r="H49" s="483"/>
      <c r="I49" s="483"/>
      <c r="J49" s="483"/>
      <c r="K49" s="483"/>
      <c r="L49" s="483"/>
      <c r="M49" s="483"/>
      <c r="N49" s="483"/>
      <c r="O49" s="484"/>
    </row>
    <row r="50" spans="1:19" s="76" customFormat="1" x14ac:dyDescent="0.45">
      <c r="A50" s="486"/>
      <c r="B50" s="487"/>
      <c r="C50" s="487"/>
      <c r="D50" s="487"/>
      <c r="E50" s="487"/>
      <c r="F50" s="487"/>
      <c r="G50" s="487"/>
      <c r="H50" s="487"/>
      <c r="I50" s="487"/>
      <c r="J50" s="487"/>
      <c r="K50" s="487"/>
      <c r="L50" s="487"/>
      <c r="M50" s="487"/>
      <c r="N50" s="487"/>
      <c r="O50" s="510"/>
    </row>
    <row r="51" spans="1:19" s="76" customFormat="1" x14ac:dyDescent="0.45">
      <c r="A51" s="486"/>
      <c r="B51" s="487"/>
      <c r="C51" s="487"/>
      <c r="D51" s="487"/>
      <c r="E51" s="487"/>
      <c r="F51" s="487"/>
      <c r="G51" s="487"/>
      <c r="H51" s="487"/>
      <c r="I51" s="487"/>
      <c r="J51" s="487"/>
      <c r="K51" s="487"/>
      <c r="L51" s="487"/>
      <c r="M51" s="487"/>
      <c r="N51" s="487"/>
      <c r="O51" s="510"/>
    </row>
    <row r="52" spans="1:19" s="76" customFormat="1" x14ac:dyDescent="0.45">
      <c r="A52" s="486"/>
      <c r="B52" s="487"/>
      <c r="C52" s="487"/>
      <c r="D52" s="487"/>
      <c r="E52" s="487"/>
      <c r="F52" s="487"/>
      <c r="G52" s="487"/>
      <c r="H52" s="487"/>
      <c r="I52" s="487"/>
      <c r="J52" s="487"/>
      <c r="K52" s="487"/>
      <c r="L52" s="487"/>
      <c r="M52" s="487"/>
      <c r="N52" s="487"/>
      <c r="O52" s="510"/>
    </row>
    <row r="53" spans="1:19" s="76" customFormat="1" ht="7.5" customHeight="1" thickBot="1" x14ac:dyDescent="0.5">
      <c r="A53" s="471"/>
      <c r="B53" s="472"/>
      <c r="C53" s="472"/>
      <c r="D53" s="472"/>
      <c r="E53" s="472"/>
      <c r="F53" s="472"/>
      <c r="G53" s="472"/>
      <c r="H53" s="472"/>
      <c r="I53" s="472"/>
      <c r="J53" s="472"/>
      <c r="K53" s="472"/>
      <c r="L53" s="472"/>
      <c r="M53" s="472"/>
      <c r="N53" s="472"/>
      <c r="O53" s="485"/>
    </row>
    <row r="54" spans="1:19" s="76" customFormat="1" ht="7.5" customHeight="1" thickBot="1" x14ac:dyDescent="0.5">
      <c r="A54" s="315"/>
      <c r="B54" s="315"/>
      <c r="C54" s="315"/>
      <c r="D54" s="315"/>
      <c r="E54" s="315"/>
      <c r="F54" s="315"/>
      <c r="G54" s="315"/>
      <c r="H54" s="315"/>
      <c r="I54" s="315"/>
      <c r="J54" s="315"/>
      <c r="K54" s="315"/>
      <c r="L54" s="315"/>
      <c r="M54" s="315"/>
      <c r="N54" s="315"/>
      <c r="O54" s="315"/>
    </row>
    <row r="55" spans="1:19" s="76" customFormat="1" ht="7.15" customHeight="1" x14ac:dyDescent="0.45">
      <c r="A55" s="482" t="s">
        <v>194</v>
      </c>
      <c r="B55" s="483"/>
      <c r="C55" s="483"/>
      <c r="D55" s="483"/>
      <c r="E55" s="483"/>
      <c r="F55" s="483"/>
      <c r="G55" s="483"/>
      <c r="H55" s="483"/>
      <c r="I55" s="483"/>
      <c r="J55" s="483"/>
      <c r="K55" s="483"/>
      <c r="L55" s="483"/>
      <c r="M55" s="483"/>
      <c r="N55" s="483"/>
      <c r="O55" s="484"/>
    </row>
    <row r="56" spans="1:19" s="76" customFormat="1" x14ac:dyDescent="0.45">
      <c r="A56" s="486"/>
      <c r="B56" s="487"/>
      <c r="C56" s="487"/>
      <c r="D56" s="487"/>
      <c r="E56" s="487"/>
      <c r="F56" s="487"/>
      <c r="G56" s="487"/>
      <c r="H56" s="487"/>
      <c r="I56" s="487"/>
      <c r="J56" s="487"/>
      <c r="K56" s="487"/>
      <c r="L56" s="487"/>
      <c r="M56" s="487"/>
      <c r="N56" s="487"/>
      <c r="O56" s="510"/>
    </row>
    <row r="57" spans="1:19" s="76" customFormat="1" x14ac:dyDescent="0.45">
      <c r="A57" s="486"/>
      <c r="B57" s="487"/>
      <c r="C57" s="487"/>
      <c r="D57" s="487"/>
      <c r="E57" s="487"/>
      <c r="F57" s="487"/>
      <c r="G57" s="487"/>
      <c r="H57" s="487"/>
      <c r="I57" s="487"/>
      <c r="J57" s="487"/>
      <c r="K57" s="487"/>
      <c r="L57" s="487"/>
      <c r="M57" s="487"/>
      <c r="N57" s="487"/>
      <c r="O57" s="510"/>
    </row>
    <row r="58" spans="1:19" s="76" customFormat="1" ht="9.75" customHeight="1" thickBot="1" x14ac:dyDescent="0.5">
      <c r="A58" s="471"/>
      <c r="B58" s="472"/>
      <c r="C58" s="472"/>
      <c r="D58" s="472"/>
      <c r="E58" s="472"/>
      <c r="F58" s="472"/>
      <c r="G58" s="472"/>
      <c r="H58" s="472"/>
      <c r="I58" s="472"/>
      <c r="J58" s="472"/>
      <c r="K58" s="472"/>
      <c r="L58" s="472"/>
      <c r="M58" s="472"/>
      <c r="N58" s="472"/>
      <c r="O58" s="485"/>
    </row>
    <row r="59" spans="1:19" s="76" customFormat="1" ht="14.65" thickBot="1" x14ac:dyDescent="0.5">
      <c r="L59" s="77"/>
      <c r="M59" s="77"/>
    </row>
    <row r="60" spans="1:19" s="2" customFormat="1" ht="18.75" customHeight="1" x14ac:dyDescent="0.65">
      <c r="A60" s="557" t="s">
        <v>265</v>
      </c>
      <c r="B60" s="558"/>
      <c r="C60" s="558"/>
      <c r="D60" s="558"/>
      <c r="E60" s="558"/>
      <c r="F60" s="558"/>
      <c r="G60" s="558"/>
      <c r="H60" s="558"/>
      <c r="I60" s="558"/>
      <c r="J60" s="558"/>
      <c r="K60" s="558"/>
      <c r="L60" s="558"/>
      <c r="M60" s="558"/>
      <c r="N60" s="558"/>
      <c r="O60" s="559"/>
      <c r="P60" s="60"/>
      <c r="Q60" s="60"/>
      <c r="R60" s="60"/>
      <c r="S60" s="58"/>
    </row>
    <row r="61" spans="1:19" s="2" customFormat="1" ht="17.25" customHeight="1" x14ac:dyDescent="0.65">
      <c r="A61" s="292"/>
      <c r="B61" s="293" t="s">
        <v>36</v>
      </c>
      <c r="C61" s="294"/>
      <c r="D61" s="294"/>
      <c r="E61" s="294"/>
      <c r="F61" s="294"/>
      <c r="G61" s="294"/>
      <c r="H61" s="294"/>
      <c r="I61" s="294"/>
      <c r="J61" s="294"/>
      <c r="K61" s="294"/>
      <c r="L61" s="294"/>
      <c r="M61" s="294"/>
      <c r="N61" s="294"/>
      <c r="O61" s="295"/>
      <c r="P61" s="58"/>
      <c r="Q61" s="58"/>
      <c r="R61" s="58"/>
      <c r="S61" s="58"/>
    </row>
    <row r="62" spans="1:19" s="2" customFormat="1" ht="17.25" customHeight="1" x14ac:dyDescent="0.65">
      <c r="A62" s="296"/>
      <c r="B62" s="293" t="s">
        <v>77</v>
      </c>
      <c r="C62" s="294"/>
      <c r="D62" s="293"/>
      <c r="E62" s="294"/>
      <c r="F62" s="294"/>
      <c r="G62" s="294"/>
      <c r="H62" s="294"/>
      <c r="I62" s="294"/>
      <c r="J62" s="294"/>
      <c r="K62" s="294"/>
      <c r="L62" s="294"/>
      <c r="M62" s="294"/>
      <c r="N62" s="294"/>
      <c r="O62" s="295"/>
      <c r="P62" s="58"/>
      <c r="Q62" s="58"/>
      <c r="R62" s="58"/>
      <c r="S62" s="58"/>
    </row>
    <row r="63" spans="1:19" s="76" customFormat="1" ht="43.5" customHeight="1" thickBot="1" x14ac:dyDescent="0.7">
      <c r="A63" s="560" t="s">
        <v>159</v>
      </c>
      <c r="B63" s="561"/>
      <c r="C63" s="561"/>
      <c r="D63" s="561"/>
      <c r="E63" s="561"/>
      <c r="F63" s="561"/>
      <c r="G63" s="561"/>
      <c r="H63" s="561"/>
      <c r="I63" s="561"/>
      <c r="J63" s="561"/>
      <c r="K63" s="561"/>
      <c r="L63" s="561"/>
      <c r="M63" s="561"/>
      <c r="N63" s="561"/>
      <c r="O63" s="562"/>
      <c r="P63" s="83"/>
      <c r="Q63" s="83"/>
      <c r="R63" s="83"/>
      <c r="S63" s="77"/>
    </row>
    <row r="64" spans="1:19" x14ac:dyDescent="0.45">
      <c r="L64" s="77"/>
      <c r="M64" s="77"/>
    </row>
    <row r="65" spans="12:13" x14ac:dyDescent="0.45">
      <c r="L65" s="77"/>
      <c r="M65" s="77"/>
    </row>
    <row r="66" spans="12:13" x14ac:dyDescent="0.45">
      <c r="L66" s="77"/>
      <c r="M66" s="77"/>
    </row>
    <row r="67" spans="12:13" x14ac:dyDescent="0.45">
      <c r="M67" s="77"/>
    </row>
    <row r="68" spans="12:13" x14ac:dyDescent="0.45">
      <c r="M68" s="77"/>
    </row>
    <row r="69" spans="12:13" x14ac:dyDescent="0.45">
      <c r="L69" s="77"/>
      <c r="M69" s="77"/>
    </row>
    <row r="70" spans="12:13" x14ac:dyDescent="0.45">
      <c r="L70" s="77"/>
      <c r="M70" s="77"/>
    </row>
    <row r="71" spans="12:13" x14ac:dyDescent="0.45">
      <c r="L71" s="77"/>
      <c r="M71" s="77"/>
    </row>
    <row r="72" spans="12:13" x14ac:dyDescent="0.45">
      <c r="L72" s="77"/>
      <c r="M72" s="77"/>
    </row>
    <row r="73" spans="12:13" x14ac:dyDescent="0.45">
      <c r="L73" s="77"/>
      <c r="M73" s="77"/>
    </row>
  </sheetData>
  <sheetProtection algorithmName="SHA-512" hashValue="aiyTmrn8swwF4Ns3CnY8UHngjTQRECEDdb6w7k31Zu9f3Z/AYk8JSqWvl9T1iwb9kNAxv0vVldhlgdwIabHmwg==" saltValue="Hh1kj6sadxkCKXxINR+7dg==" spinCount="100000" sheet="1" objects="1" scenarios="1" formatColumns="0" formatRows="0"/>
  <protectedRanges>
    <protectedRange sqref="N19 P19 R22 R25 R27 R29 N38 N40 N44" name="Range1"/>
  </protectedRanges>
  <mergeCells count="13">
    <mergeCell ref="B11:R11"/>
    <mergeCell ref="A55:O58"/>
    <mergeCell ref="A60:O60"/>
    <mergeCell ref="A63:O63"/>
    <mergeCell ref="A49:O53"/>
    <mergeCell ref="A44:L44"/>
    <mergeCell ref="A46:L46"/>
    <mergeCell ref="A42:L42"/>
    <mergeCell ref="A38:L38"/>
    <mergeCell ref="A40:L40"/>
    <mergeCell ref="A16:M16"/>
    <mergeCell ref="B32:M33"/>
    <mergeCell ref="A27:P27"/>
  </mergeCells>
  <dataValidations count="1">
    <dataValidation type="list" allowBlank="1" showInputMessage="1" showErrorMessage="1" sqref="R27" xr:uid="{9F3289C5-89A5-459A-8540-DEAD3084227F}">
      <formula1>"YES"</formula1>
    </dataValidation>
  </dataValidations>
  <hyperlinks>
    <hyperlink ref="B61" r:id="rId1" display="at aicpa.org/sba." xr:uid="{CE6FFABC-3B8D-4E87-B056-F16D0FE82EA3}"/>
    <hyperlink ref="B62" r:id="rId2" display="The SBA forgiveness application is online here:" xr:uid="{FFE75AD9-C481-4642-A704-A4B8DFFE5B1A}"/>
  </hyperlinks>
  <pageMargins left="0.7" right="0.7" top="0.75" bottom="0.75" header="0.3" footer="0.3"/>
  <pageSetup scale="45"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31E10CD27B494B9A2BA299E6835980" ma:contentTypeVersion="6" ma:contentTypeDescription="Create a new document." ma:contentTypeScope="" ma:versionID="dfcfe5cef22b7d800d1604115ed79232">
  <xsd:schema xmlns:xsd="http://www.w3.org/2001/XMLSchema" xmlns:xs="http://www.w3.org/2001/XMLSchema" xmlns:p="http://schemas.microsoft.com/office/2006/metadata/properties" xmlns:ns2="abc1e682-ecc1-4484-afa3-8feafaf84b88" xmlns:ns3="7f2a72bd-270b-4cfd-860f-82ff9179b96b" targetNamespace="http://schemas.microsoft.com/office/2006/metadata/properties" ma:root="true" ma:fieldsID="dbb1068352edadb4284bac8d67d4fb4c" ns2:_="" ns3:_="">
    <xsd:import namespace="abc1e682-ecc1-4484-afa3-8feafaf84b88"/>
    <xsd:import namespace="7f2a72bd-270b-4cfd-860f-82ff9179b9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1e682-ecc1-4484-afa3-8feafaf84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a72bd-270b-4cfd-860f-82ff9179b9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A22CCD-24C6-4571-A803-D0D02003160A}">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7f2a72bd-270b-4cfd-860f-82ff9179b96b"/>
    <ds:schemaRef ds:uri="abc1e682-ecc1-4484-afa3-8feafaf84b88"/>
    <ds:schemaRef ds:uri="http://www.w3.org/XML/1998/namespace"/>
    <ds:schemaRef ds:uri="http://purl.org/dc/dcmitype/"/>
  </ds:schemaRefs>
</ds:datastoreItem>
</file>

<file path=customXml/itemProps2.xml><?xml version="1.0" encoding="utf-8"?>
<ds:datastoreItem xmlns:ds="http://schemas.openxmlformats.org/officeDocument/2006/customXml" ds:itemID="{63363089-A790-4DE2-A4F2-E2C79D804E23}">
  <ds:schemaRefs>
    <ds:schemaRef ds:uri="http://schemas.microsoft.com/sharepoint/v3/contenttype/forms"/>
  </ds:schemaRefs>
</ds:datastoreItem>
</file>

<file path=customXml/itemProps3.xml><?xml version="1.0" encoding="utf-8"?>
<ds:datastoreItem xmlns:ds="http://schemas.openxmlformats.org/officeDocument/2006/customXml" ds:itemID="{9E8B6000-CAE5-4B4A-B09A-48F126210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1e682-ecc1-4484-afa3-8feafaf84b88"/>
    <ds:schemaRef ds:uri="7f2a72bd-270b-4cfd-860f-82ff9179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PPP Forgiveness Calculator</vt:lpstr>
      <vt:lpstr>Schedule A</vt:lpstr>
      <vt:lpstr>Schedule A Worksheet</vt:lpstr>
      <vt:lpstr>Non-Payroll Costs Tracker</vt:lpstr>
      <vt:lpstr>Payroll Accumulator</vt:lpstr>
      <vt:lpstr>FTE Input</vt:lpstr>
      <vt:lpstr>'FTE Input'!Print_Area</vt:lpstr>
      <vt:lpstr>Instructions!Print_Area</vt:lpstr>
      <vt:lpstr>'Non-Payroll Costs Tracker'!Print_Area</vt:lpstr>
      <vt:lpstr>'Payroll Accumulator'!Print_Area</vt:lpstr>
      <vt:lpstr>'PPP Forgiveness Calculator'!Print_Area</vt:lpstr>
      <vt:lpstr>'Schedule A'!Print_Area</vt:lpstr>
      <vt:lpstr>'Schedule A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Kari.Hipsak@aicpa-cima.com</dc:creator>
  <cp:lastModifiedBy>Craig Broome</cp:lastModifiedBy>
  <cp:lastPrinted>2020-05-18T18:33:44Z</cp:lastPrinted>
  <dcterms:created xsi:type="dcterms:W3CDTF">2020-03-30T14:20:13Z</dcterms:created>
  <dcterms:modified xsi:type="dcterms:W3CDTF">2020-06-02T14:38:07Z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0x010100DC31E10CD27B494B9A2BA299E6835980</vt:lpwstr>
  </property>
</Properties>
</file>